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mc:AlternateContent xmlns:mc="http://schemas.openxmlformats.org/markup-compatibility/2006">
    <mc:Choice Requires="x15">
      <x15ac:absPath xmlns:x15ac="http://schemas.microsoft.com/office/spreadsheetml/2010/11/ac" url="D:\My K-Matic Accounts\EDP K-Matic\Forms\Templates\"/>
    </mc:Choice>
  </mc:AlternateContent>
  <xr:revisionPtr revIDLastSave="0" documentId="13_ncr:1_{728AB568-577A-4B3F-85FC-B9BDD2248C40}" xr6:coauthVersionLast="33" xr6:coauthVersionMax="33" xr10:uidLastSave="{00000000-0000-0000-0000-000000000000}"/>
  <bookViews>
    <workbookView xWindow="0" yWindow="0" windowWidth="19170" windowHeight="7485" tabRatio="720" xr2:uid="{00000000-000D-0000-FFFF-FFFF00000000}"/>
  </bookViews>
  <sheets>
    <sheet name="Complete" sheetId="1" r:id="rId1"/>
    <sheet name="Constraints" sheetId="2" r:id="rId2"/>
    <sheet name="Life Stage=Veteran" sheetId="17" r:id="rId3"/>
    <sheet name="RAW DATA" sheetId="9" r:id="rId4"/>
    <sheet name="DON'T DELETE!" sheetId="11" state="hidden" r:id="rId5"/>
    <sheet name="Workings" sheetId="10" r:id="rId6"/>
    <sheet name="Work Priorities" sheetId="16" r:id="rId7"/>
    <sheet name="Category chart" sheetId="12" r:id="rId8"/>
    <sheet name="Age Distribution Chart" sheetId="13" r:id="rId9"/>
    <sheet name="Species distribution" sheetId="15" r:id="rId10"/>
  </sheets>
  <definedNames>
    <definedName name="_xlnm._FilterDatabase" localSheetId="4" hidden="1">'DON''T DELETE!'!$B$27:$D$43</definedName>
    <definedName name="_xlnm._FilterDatabase" localSheetId="2" hidden="1">'Life Stage=Veteran'!#REF!</definedName>
    <definedName name="_xlnm._FilterDatabase" localSheetId="3" hidden="1">'RAW DATA'!$A$1:$AC$453</definedName>
    <definedName name="_xlnm._FilterDatabase" localSheetId="5" hidden="1">Workings!$A$24:$B$292</definedName>
    <definedName name="_xlnm.Print_Area" localSheetId="0">Complete!$A$1:$R$99</definedName>
    <definedName name="_xlnm.Print_Area" localSheetId="1">Constraints!$A$1:$K$98</definedName>
    <definedName name="_xlnm.Print_Titles" localSheetId="0">Complete!$4:$5</definedName>
  </definedNames>
  <calcPr calcId="179017"/>
</workbook>
</file>

<file path=xl/calcChain.xml><?xml version="1.0" encoding="utf-8"?>
<calcChain xmlns="http://schemas.openxmlformats.org/spreadsheetml/2006/main">
  <c r="A4" i="17" l="1"/>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3" i="17"/>
  <c r="A6" i="1" l="1"/>
  <c r="C58" i="17" l="1"/>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4" i="17"/>
  <c r="AD3" i="17"/>
  <c r="C3" i="17" s="1"/>
  <c r="A7" i="1" l="1"/>
  <c r="B7" i="1"/>
  <c r="C7" i="1"/>
  <c r="E7" i="1"/>
  <c r="F7" i="1"/>
  <c r="G7" i="1"/>
  <c r="H7" i="1"/>
  <c r="I7" i="1"/>
  <c r="J7" i="1"/>
  <c r="K7" i="1"/>
  <c r="L7" i="1"/>
  <c r="M7" i="1"/>
  <c r="N7" i="1"/>
  <c r="O7" i="1"/>
  <c r="P7" i="1"/>
  <c r="Q7" i="1"/>
  <c r="R7" i="1"/>
  <c r="A8" i="1"/>
  <c r="B8" i="1"/>
  <c r="C8" i="1"/>
  <c r="E8" i="1"/>
  <c r="F8" i="1"/>
  <c r="G8" i="1"/>
  <c r="H8" i="1"/>
  <c r="I8" i="1"/>
  <c r="J8" i="1"/>
  <c r="K8" i="1"/>
  <c r="L8" i="1"/>
  <c r="M8" i="1"/>
  <c r="N8" i="1"/>
  <c r="O8" i="1"/>
  <c r="P8" i="1"/>
  <c r="Q8" i="1"/>
  <c r="R8" i="1"/>
  <c r="A9" i="1"/>
  <c r="B9" i="1"/>
  <c r="C9" i="1"/>
  <c r="E9" i="1"/>
  <c r="F9" i="1"/>
  <c r="G9" i="1"/>
  <c r="H9" i="1"/>
  <c r="I9" i="1"/>
  <c r="J9" i="1"/>
  <c r="K9" i="1"/>
  <c r="L9" i="1"/>
  <c r="M9" i="1"/>
  <c r="N9" i="1"/>
  <c r="O9" i="1"/>
  <c r="P9" i="1"/>
  <c r="Q9" i="1"/>
  <c r="R9" i="1"/>
  <c r="A10" i="1"/>
  <c r="B10" i="1"/>
  <c r="C10" i="1"/>
  <c r="E10" i="1"/>
  <c r="F10" i="1"/>
  <c r="G10" i="1"/>
  <c r="H10" i="1"/>
  <c r="I10" i="1"/>
  <c r="J10" i="1"/>
  <c r="K10" i="1"/>
  <c r="L10" i="1"/>
  <c r="M10" i="1"/>
  <c r="N10" i="1"/>
  <c r="O10" i="1"/>
  <c r="P10" i="1"/>
  <c r="Q10" i="1"/>
  <c r="R10" i="1"/>
  <c r="A11" i="1"/>
  <c r="B11" i="1"/>
  <c r="C11" i="1"/>
  <c r="E11" i="1"/>
  <c r="F11" i="1"/>
  <c r="G11" i="1"/>
  <c r="H11" i="1"/>
  <c r="I11" i="1"/>
  <c r="J11" i="1"/>
  <c r="K11" i="1"/>
  <c r="L11" i="1"/>
  <c r="M11" i="1"/>
  <c r="N11" i="1"/>
  <c r="O11" i="1"/>
  <c r="P11" i="1"/>
  <c r="Q11" i="1"/>
  <c r="R11" i="1"/>
  <c r="A12" i="1"/>
  <c r="B12" i="1"/>
  <c r="C12" i="1"/>
  <c r="E12" i="1"/>
  <c r="F12" i="1"/>
  <c r="G12" i="1"/>
  <c r="H12" i="1"/>
  <c r="I12" i="1"/>
  <c r="J12" i="1"/>
  <c r="K12" i="1"/>
  <c r="L12" i="1"/>
  <c r="M12" i="1"/>
  <c r="N12" i="1"/>
  <c r="O12" i="1"/>
  <c r="P12" i="1"/>
  <c r="Q12" i="1"/>
  <c r="R12" i="1"/>
  <c r="A13" i="1"/>
  <c r="B13" i="1"/>
  <c r="C13" i="1"/>
  <c r="E13" i="1"/>
  <c r="F13" i="1"/>
  <c r="G13" i="1"/>
  <c r="H13" i="1"/>
  <c r="I13" i="1"/>
  <c r="J13" i="1"/>
  <c r="K13" i="1"/>
  <c r="L13" i="1"/>
  <c r="M13" i="1"/>
  <c r="N13" i="1"/>
  <c r="O13" i="1"/>
  <c r="P13" i="1"/>
  <c r="Q13" i="1"/>
  <c r="R13" i="1"/>
  <c r="A14" i="1"/>
  <c r="B14" i="1"/>
  <c r="C14" i="1"/>
  <c r="E14" i="1"/>
  <c r="F14" i="1"/>
  <c r="G14" i="1"/>
  <c r="H14" i="1"/>
  <c r="I14" i="1"/>
  <c r="J14" i="1"/>
  <c r="K14" i="1"/>
  <c r="L14" i="1"/>
  <c r="M14" i="1"/>
  <c r="N14" i="1"/>
  <c r="O14" i="1"/>
  <c r="P14" i="1"/>
  <c r="Q14" i="1"/>
  <c r="R14" i="1"/>
  <c r="A15" i="1"/>
  <c r="B15" i="1"/>
  <c r="C15" i="1"/>
  <c r="E15" i="1"/>
  <c r="F15" i="1"/>
  <c r="G15" i="1"/>
  <c r="H15" i="1"/>
  <c r="I15" i="1"/>
  <c r="J15" i="1"/>
  <c r="K15" i="1"/>
  <c r="L15" i="1"/>
  <c r="M15" i="1"/>
  <c r="N15" i="1"/>
  <c r="O15" i="1"/>
  <c r="P15" i="1"/>
  <c r="Q15" i="1"/>
  <c r="R15" i="1"/>
  <c r="A16" i="1"/>
  <c r="B16" i="1"/>
  <c r="C16" i="1"/>
  <c r="E16" i="1"/>
  <c r="F16" i="1"/>
  <c r="G16" i="1"/>
  <c r="H16" i="1"/>
  <c r="I16" i="1"/>
  <c r="J16" i="1"/>
  <c r="K16" i="1"/>
  <c r="L16" i="1"/>
  <c r="M16" i="1"/>
  <c r="N16" i="1"/>
  <c r="O16" i="1"/>
  <c r="P16" i="1"/>
  <c r="Q16" i="1"/>
  <c r="R16" i="1"/>
  <c r="A17" i="1"/>
  <c r="B17" i="1"/>
  <c r="C17" i="1"/>
  <c r="E17" i="1"/>
  <c r="F17" i="1"/>
  <c r="G17" i="1"/>
  <c r="H17" i="1"/>
  <c r="I17" i="1"/>
  <c r="J17" i="1"/>
  <c r="K17" i="1"/>
  <c r="L17" i="1"/>
  <c r="M17" i="1"/>
  <c r="N17" i="1"/>
  <c r="O17" i="1"/>
  <c r="P17" i="1"/>
  <c r="Q17" i="1"/>
  <c r="R17" i="1"/>
  <c r="A18" i="1"/>
  <c r="B18" i="1"/>
  <c r="C18" i="1"/>
  <c r="E18" i="1"/>
  <c r="F18" i="1"/>
  <c r="G18" i="1"/>
  <c r="H18" i="1"/>
  <c r="I18" i="1"/>
  <c r="J18" i="1"/>
  <c r="K18" i="1"/>
  <c r="L18" i="1"/>
  <c r="M18" i="1"/>
  <c r="N18" i="1"/>
  <c r="O18" i="1"/>
  <c r="P18" i="1"/>
  <c r="Q18" i="1"/>
  <c r="R18" i="1"/>
  <c r="A19" i="1"/>
  <c r="B19" i="1"/>
  <c r="C19" i="1"/>
  <c r="E19" i="1"/>
  <c r="F19" i="1"/>
  <c r="G19" i="1"/>
  <c r="H19" i="1"/>
  <c r="I19" i="1"/>
  <c r="J19" i="1"/>
  <c r="K19" i="1"/>
  <c r="L19" i="1"/>
  <c r="M19" i="1"/>
  <c r="N19" i="1"/>
  <c r="O19" i="1"/>
  <c r="P19" i="1"/>
  <c r="Q19" i="1"/>
  <c r="R19" i="1"/>
  <c r="A20" i="1"/>
  <c r="B20" i="1"/>
  <c r="C20" i="1"/>
  <c r="E20" i="1"/>
  <c r="F20" i="1"/>
  <c r="G20" i="1"/>
  <c r="H20" i="1"/>
  <c r="I20" i="1"/>
  <c r="J20" i="1"/>
  <c r="K20" i="1"/>
  <c r="L20" i="1"/>
  <c r="M20" i="1"/>
  <c r="N20" i="1"/>
  <c r="O20" i="1"/>
  <c r="P20" i="1"/>
  <c r="Q20" i="1"/>
  <c r="R20" i="1"/>
  <c r="A21" i="1"/>
  <c r="B21" i="1"/>
  <c r="C21" i="1"/>
  <c r="E21" i="1"/>
  <c r="F21" i="1"/>
  <c r="G21" i="1"/>
  <c r="H21" i="1"/>
  <c r="I21" i="1"/>
  <c r="J21" i="1"/>
  <c r="K21" i="1"/>
  <c r="L21" i="1"/>
  <c r="M21" i="1"/>
  <c r="N21" i="1"/>
  <c r="O21" i="1"/>
  <c r="P21" i="1"/>
  <c r="Q21" i="1"/>
  <c r="R21" i="1"/>
  <c r="A22" i="1"/>
  <c r="B22" i="1"/>
  <c r="C22" i="1"/>
  <c r="E22" i="1"/>
  <c r="F22" i="1"/>
  <c r="G22" i="1"/>
  <c r="H22" i="1"/>
  <c r="I22" i="1"/>
  <c r="J22" i="1"/>
  <c r="K22" i="1"/>
  <c r="L22" i="1"/>
  <c r="M22" i="1"/>
  <c r="N22" i="1"/>
  <c r="O22" i="1"/>
  <c r="P22" i="1"/>
  <c r="Q22" i="1"/>
  <c r="R22" i="1"/>
  <c r="A23" i="1"/>
  <c r="B23" i="1"/>
  <c r="C23" i="1"/>
  <c r="E23" i="1"/>
  <c r="F23" i="1"/>
  <c r="G23" i="1"/>
  <c r="H23" i="1"/>
  <c r="I23" i="1"/>
  <c r="J23" i="1"/>
  <c r="K23" i="1"/>
  <c r="L23" i="1"/>
  <c r="M23" i="1"/>
  <c r="N23" i="1"/>
  <c r="O23" i="1"/>
  <c r="P23" i="1"/>
  <c r="Q23" i="1"/>
  <c r="R23" i="1"/>
  <c r="A24" i="1"/>
  <c r="B24" i="1"/>
  <c r="C24" i="1"/>
  <c r="E24" i="1"/>
  <c r="F24" i="1"/>
  <c r="G24" i="1"/>
  <c r="H24" i="1"/>
  <c r="I24" i="1"/>
  <c r="J24" i="1"/>
  <c r="K24" i="1"/>
  <c r="L24" i="1"/>
  <c r="M24" i="1"/>
  <c r="N24" i="1"/>
  <c r="O24" i="1"/>
  <c r="P24" i="1"/>
  <c r="Q24" i="1"/>
  <c r="R24" i="1"/>
  <c r="A25" i="1"/>
  <c r="B25" i="1"/>
  <c r="C25" i="1"/>
  <c r="E25" i="1"/>
  <c r="F25" i="1"/>
  <c r="G25" i="1"/>
  <c r="H25" i="1"/>
  <c r="I25" i="1"/>
  <c r="J25" i="1"/>
  <c r="K25" i="1"/>
  <c r="L25" i="1"/>
  <c r="M25" i="1"/>
  <c r="N25" i="1"/>
  <c r="O25" i="1"/>
  <c r="P25" i="1"/>
  <c r="Q25" i="1"/>
  <c r="R25" i="1"/>
  <c r="A26" i="1"/>
  <c r="B26" i="1"/>
  <c r="C26" i="1"/>
  <c r="E26" i="1"/>
  <c r="F26" i="1"/>
  <c r="G26" i="1"/>
  <c r="H26" i="1"/>
  <c r="I26" i="1"/>
  <c r="J26" i="1"/>
  <c r="K26" i="1"/>
  <c r="L26" i="1"/>
  <c r="M26" i="1"/>
  <c r="N26" i="1"/>
  <c r="O26" i="1"/>
  <c r="P26" i="1"/>
  <c r="Q26" i="1"/>
  <c r="R26" i="1"/>
  <c r="A27" i="1"/>
  <c r="B27" i="1"/>
  <c r="C27" i="1"/>
  <c r="E27" i="1"/>
  <c r="F27" i="1"/>
  <c r="G27" i="1"/>
  <c r="H27" i="1"/>
  <c r="I27" i="1"/>
  <c r="J27" i="1"/>
  <c r="K27" i="1"/>
  <c r="L27" i="1"/>
  <c r="M27" i="1"/>
  <c r="N27" i="1"/>
  <c r="O27" i="1"/>
  <c r="P27" i="1"/>
  <c r="Q27" i="1"/>
  <c r="R27" i="1"/>
  <c r="A28" i="1"/>
  <c r="B28" i="1"/>
  <c r="C28" i="1"/>
  <c r="E28" i="1"/>
  <c r="F28" i="1"/>
  <c r="G28" i="1"/>
  <c r="H28" i="1"/>
  <c r="I28" i="1"/>
  <c r="J28" i="1"/>
  <c r="K28" i="1"/>
  <c r="L28" i="1"/>
  <c r="M28" i="1"/>
  <c r="N28" i="1"/>
  <c r="O28" i="1"/>
  <c r="P28" i="1"/>
  <c r="Q28" i="1"/>
  <c r="R28" i="1"/>
  <c r="A29" i="1"/>
  <c r="B29" i="1"/>
  <c r="C29" i="1"/>
  <c r="E29" i="1"/>
  <c r="F29" i="1"/>
  <c r="G29" i="1"/>
  <c r="H29" i="1"/>
  <c r="I29" i="1"/>
  <c r="J29" i="1"/>
  <c r="K29" i="1"/>
  <c r="L29" i="1"/>
  <c r="M29" i="1"/>
  <c r="N29" i="1"/>
  <c r="O29" i="1"/>
  <c r="P29" i="1"/>
  <c r="Q29" i="1"/>
  <c r="R29" i="1"/>
  <c r="A30" i="1"/>
  <c r="B30" i="1"/>
  <c r="C30" i="1"/>
  <c r="E30" i="1"/>
  <c r="F30" i="1"/>
  <c r="G30" i="1"/>
  <c r="H30" i="1"/>
  <c r="I30" i="1"/>
  <c r="J30" i="1"/>
  <c r="K30" i="1"/>
  <c r="L30" i="1"/>
  <c r="M30" i="1"/>
  <c r="N30" i="1"/>
  <c r="O30" i="1"/>
  <c r="P30" i="1"/>
  <c r="Q30" i="1"/>
  <c r="R30" i="1"/>
  <c r="A31" i="1"/>
  <c r="B31" i="1"/>
  <c r="C31" i="1"/>
  <c r="E31" i="1"/>
  <c r="F31" i="1"/>
  <c r="G31" i="1"/>
  <c r="H31" i="1"/>
  <c r="I31" i="1"/>
  <c r="J31" i="1"/>
  <c r="K31" i="1"/>
  <c r="L31" i="1"/>
  <c r="M31" i="1"/>
  <c r="N31" i="1"/>
  <c r="O31" i="1"/>
  <c r="P31" i="1"/>
  <c r="Q31" i="1"/>
  <c r="R31" i="1"/>
  <c r="A32" i="1"/>
  <c r="B32" i="1"/>
  <c r="C32" i="1"/>
  <c r="E32" i="1"/>
  <c r="F32" i="1"/>
  <c r="G32" i="1"/>
  <c r="H32" i="1"/>
  <c r="I32" i="1"/>
  <c r="J32" i="1"/>
  <c r="K32" i="1"/>
  <c r="L32" i="1"/>
  <c r="M32" i="1"/>
  <c r="N32" i="1"/>
  <c r="O32" i="1"/>
  <c r="P32" i="1"/>
  <c r="Q32" i="1"/>
  <c r="R32" i="1"/>
  <c r="A33" i="1"/>
  <c r="B33" i="1"/>
  <c r="C33" i="1"/>
  <c r="E33" i="1"/>
  <c r="F33" i="1"/>
  <c r="G33" i="1"/>
  <c r="H33" i="1"/>
  <c r="I33" i="1"/>
  <c r="J33" i="1"/>
  <c r="K33" i="1"/>
  <c r="L33" i="1"/>
  <c r="M33" i="1"/>
  <c r="N33" i="1"/>
  <c r="O33" i="1"/>
  <c r="P33" i="1"/>
  <c r="Q33" i="1"/>
  <c r="R33" i="1"/>
  <c r="A34" i="1"/>
  <c r="B34" i="1"/>
  <c r="C34" i="1"/>
  <c r="E34" i="1"/>
  <c r="F34" i="1"/>
  <c r="G34" i="1"/>
  <c r="H34" i="1"/>
  <c r="I34" i="1"/>
  <c r="J34" i="1"/>
  <c r="K34" i="1"/>
  <c r="L34" i="1"/>
  <c r="M34" i="1"/>
  <c r="N34" i="1"/>
  <c r="O34" i="1"/>
  <c r="P34" i="1"/>
  <c r="Q34" i="1"/>
  <c r="R34" i="1"/>
  <c r="A35" i="1"/>
  <c r="B35" i="1"/>
  <c r="C35" i="1"/>
  <c r="E35" i="1"/>
  <c r="F35" i="1"/>
  <c r="G35" i="1"/>
  <c r="H35" i="1"/>
  <c r="I35" i="1"/>
  <c r="J35" i="1"/>
  <c r="K35" i="1"/>
  <c r="L35" i="1"/>
  <c r="M35" i="1"/>
  <c r="N35" i="1"/>
  <c r="O35" i="1"/>
  <c r="P35" i="1"/>
  <c r="Q35" i="1"/>
  <c r="R35" i="1"/>
  <c r="A36" i="1"/>
  <c r="B36" i="1"/>
  <c r="C36" i="1"/>
  <c r="E36" i="1"/>
  <c r="F36" i="1"/>
  <c r="G36" i="1"/>
  <c r="H36" i="1"/>
  <c r="I36" i="1"/>
  <c r="J36" i="1"/>
  <c r="K36" i="1"/>
  <c r="L36" i="1"/>
  <c r="M36" i="1"/>
  <c r="N36" i="1"/>
  <c r="O36" i="1"/>
  <c r="P36" i="1"/>
  <c r="Q36" i="1"/>
  <c r="R36" i="1"/>
  <c r="A37" i="1"/>
  <c r="B37" i="1"/>
  <c r="C37" i="1"/>
  <c r="E37" i="1"/>
  <c r="F37" i="1"/>
  <c r="G37" i="1"/>
  <c r="H37" i="1"/>
  <c r="I37" i="1"/>
  <c r="J37" i="1"/>
  <c r="K37" i="1"/>
  <c r="L37" i="1"/>
  <c r="M37" i="1"/>
  <c r="N37" i="1"/>
  <c r="O37" i="1"/>
  <c r="P37" i="1"/>
  <c r="Q37" i="1"/>
  <c r="R37" i="1"/>
  <c r="A38" i="1"/>
  <c r="B38" i="1"/>
  <c r="C38" i="1"/>
  <c r="E38" i="1"/>
  <c r="F38" i="1"/>
  <c r="G38" i="1"/>
  <c r="H38" i="1"/>
  <c r="I38" i="1"/>
  <c r="J38" i="1"/>
  <c r="K38" i="1"/>
  <c r="L38" i="1"/>
  <c r="M38" i="1"/>
  <c r="N38" i="1"/>
  <c r="O38" i="1"/>
  <c r="P38" i="1"/>
  <c r="Q38" i="1"/>
  <c r="R38" i="1"/>
  <c r="A39" i="1"/>
  <c r="B39" i="1"/>
  <c r="C39" i="1"/>
  <c r="E39" i="1"/>
  <c r="F39" i="1"/>
  <c r="G39" i="1"/>
  <c r="H39" i="1"/>
  <c r="I39" i="1"/>
  <c r="J39" i="1"/>
  <c r="K39" i="1"/>
  <c r="L39" i="1"/>
  <c r="M39" i="1"/>
  <c r="N39" i="1"/>
  <c r="O39" i="1"/>
  <c r="P39" i="1"/>
  <c r="Q39" i="1"/>
  <c r="R39" i="1"/>
  <c r="A40" i="1"/>
  <c r="B40" i="1"/>
  <c r="C40" i="1"/>
  <c r="E40" i="1"/>
  <c r="F40" i="1"/>
  <c r="G40" i="1"/>
  <c r="H40" i="1"/>
  <c r="I40" i="1"/>
  <c r="J40" i="1"/>
  <c r="K40" i="1"/>
  <c r="L40" i="1"/>
  <c r="M40" i="1"/>
  <c r="N40" i="1"/>
  <c r="O40" i="1"/>
  <c r="P40" i="1"/>
  <c r="Q40" i="1"/>
  <c r="R40" i="1"/>
  <c r="A41" i="1"/>
  <c r="B41" i="1"/>
  <c r="C41" i="1"/>
  <c r="E41" i="1"/>
  <c r="F41" i="1"/>
  <c r="G41" i="1"/>
  <c r="H41" i="1"/>
  <c r="I41" i="1"/>
  <c r="J41" i="1"/>
  <c r="K41" i="1"/>
  <c r="L41" i="1"/>
  <c r="M41" i="1"/>
  <c r="N41" i="1"/>
  <c r="O41" i="1"/>
  <c r="P41" i="1"/>
  <c r="Q41" i="1"/>
  <c r="R41" i="1"/>
  <c r="A42" i="1"/>
  <c r="B42" i="1"/>
  <c r="C42" i="1"/>
  <c r="E42" i="1"/>
  <c r="F42" i="1"/>
  <c r="G42" i="1"/>
  <c r="H42" i="1"/>
  <c r="I42" i="1"/>
  <c r="J42" i="1"/>
  <c r="K42" i="1"/>
  <c r="L42" i="1"/>
  <c r="M42" i="1"/>
  <c r="N42" i="1"/>
  <c r="O42" i="1"/>
  <c r="P42" i="1"/>
  <c r="Q42" i="1"/>
  <c r="R42" i="1"/>
  <c r="A43" i="1"/>
  <c r="B43" i="1"/>
  <c r="C43" i="1"/>
  <c r="E43" i="1"/>
  <c r="F43" i="1"/>
  <c r="G43" i="1"/>
  <c r="H43" i="1"/>
  <c r="I43" i="1"/>
  <c r="J43" i="1"/>
  <c r="K43" i="1"/>
  <c r="L43" i="1"/>
  <c r="M43" i="1"/>
  <c r="N43" i="1"/>
  <c r="O43" i="1"/>
  <c r="P43" i="1"/>
  <c r="Q43" i="1"/>
  <c r="R43" i="1"/>
  <c r="A44" i="1"/>
  <c r="B44" i="1"/>
  <c r="C44" i="1"/>
  <c r="E44" i="1"/>
  <c r="F44" i="1"/>
  <c r="G44" i="1"/>
  <c r="H44" i="1"/>
  <c r="I44" i="1"/>
  <c r="J44" i="1"/>
  <c r="K44" i="1"/>
  <c r="L44" i="1"/>
  <c r="M44" i="1"/>
  <c r="N44" i="1"/>
  <c r="O44" i="1"/>
  <c r="P44" i="1"/>
  <c r="Q44" i="1"/>
  <c r="R44" i="1"/>
  <c r="A45" i="1"/>
  <c r="B45" i="1"/>
  <c r="C45" i="1"/>
  <c r="E45" i="1"/>
  <c r="F45" i="1"/>
  <c r="G45" i="1"/>
  <c r="H45" i="1"/>
  <c r="I45" i="1"/>
  <c r="J45" i="1"/>
  <c r="K45" i="1"/>
  <c r="L45" i="1"/>
  <c r="M45" i="1"/>
  <c r="N45" i="1"/>
  <c r="O45" i="1"/>
  <c r="P45" i="1"/>
  <c r="Q45" i="1"/>
  <c r="R45" i="1"/>
  <c r="A46" i="1"/>
  <c r="B46" i="1"/>
  <c r="C46" i="1"/>
  <c r="E46" i="1"/>
  <c r="F46" i="1"/>
  <c r="G46" i="1"/>
  <c r="H46" i="1"/>
  <c r="I46" i="1"/>
  <c r="J46" i="1"/>
  <c r="K46" i="1"/>
  <c r="L46" i="1"/>
  <c r="M46" i="1"/>
  <c r="N46" i="1"/>
  <c r="O46" i="1"/>
  <c r="P46" i="1"/>
  <c r="Q46" i="1"/>
  <c r="R46" i="1"/>
  <c r="A47" i="1"/>
  <c r="B47" i="1"/>
  <c r="C47" i="1"/>
  <c r="E47" i="1"/>
  <c r="F47" i="1"/>
  <c r="G47" i="1"/>
  <c r="H47" i="1"/>
  <c r="I47" i="1"/>
  <c r="J47" i="1"/>
  <c r="K47" i="1"/>
  <c r="L47" i="1"/>
  <c r="M47" i="1"/>
  <c r="N47" i="1"/>
  <c r="O47" i="1"/>
  <c r="P47" i="1"/>
  <c r="Q47" i="1"/>
  <c r="R47" i="1"/>
  <c r="A48" i="1"/>
  <c r="B48" i="1"/>
  <c r="C48" i="1"/>
  <c r="E48" i="1"/>
  <c r="F48" i="1"/>
  <c r="G48" i="1"/>
  <c r="H48" i="1"/>
  <c r="I48" i="1"/>
  <c r="J48" i="1"/>
  <c r="K48" i="1"/>
  <c r="L48" i="1"/>
  <c r="M48" i="1"/>
  <c r="N48" i="1"/>
  <c r="O48" i="1"/>
  <c r="P48" i="1"/>
  <c r="Q48" i="1"/>
  <c r="R48" i="1"/>
  <c r="A49" i="1"/>
  <c r="B49" i="1"/>
  <c r="C49" i="1"/>
  <c r="E49" i="1"/>
  <c r="F49" i="1"/>
  <c r="G49" i="1"/>
  <c r="H49" i="1"/>
  <c r="I49" i="1"/>
  <c r="J49" i="1"/>
  <c r="K49" i="1"/>
  <c r="L49" i="1"/>
  <c r="M49" i="1"/>
  <c r="N49" i="1"/>
  <c r="O49" i="1"/>
  <c r="P49" i="1"/>
  <c r="Q49" i="1"/>
  <c r="R49" i="1"/>
  <c r="A50" i="1"/>
  <c r="B50" i="1"/>
  <c r="C50" i="1"/>
  <c r="E50" i="1"/>
  <c r="F50" i="1"/>
  <c r="G50" i="1"/>
  <c r="H50" i="1"/>
  <c r="I50" i="1"/>
  <c r="J50" i="1"/>
  <c r="K50" i="1"/>
  <c r="L50" i="1"/>
  <c r="M50" i="1"/>
  <c r="N50" i="1"/>
  <c r="O50" i="1"/>
  <c r="P50" i="1"/>
  <c r="Q50" i="1"/>
  <c r="R50" i="1"/>
  <c r="A51" i="1"/>
  <c r="B51" i="1"/>
  <c r="C51" i="1"/>
  <c r="E51" i="1"/>
  <c r="F51" i="1"/>
  <c r="G51" i="1"/>
  <c r="H51" i="1"/>
  <c r="I51" i="1"/>
  <c r="J51" i="1"/>
  <c r="K51" i="1"/>
  <c r="L51" i="1"/>
  <c r="M51" i="1"/>
  <c r="N51" i="1"/>
  <c r="O51" i="1"/>
  <c r="P51" i="1"/>
  <c r="Q51" i="1"/>
  <c r="R51" i="1"/>
  <c r="A52" i="1"/>
  <c r="B52" i="1"/>
  <c r="C52" i="1"/>
  <c r="E52" i="1"/>
  <c r="F52" i="1"/>
  <c r="G52" i="1"/>
  <c r="H52" i="1"/>
  <c r="I52" i="1"/>
  <c r="J52" i="1"/>
  <c r="K52" i="1"/>
  <c r="L52" i="1"/>
  <c r="M52" i="1"/>
  <c r="N52" i="1"/>
  <c r="O52" i="1"/>
  <c r="P52" i="1"/>
  <c r="Q52" i="1"/>
  <c r="R52" i="1"/>
  <c r="A53" i="1"/>
  <c r="B53" i="1"/>
  <c r="C53" i="1"/>
  <c r="E53" i="1"/>
  <c r="F53" i="1"/>
  <c r="G53" i="1"/>
  <c r="H53" i="1"/>
  <c r="I53" i="1"/>
  <c r="J53" i="1"/>
  <c r="K53" i="1"/>
  <c r="L53" i="1"/>
  <c r="M53" i="1"/>
  <c r="N53" i="1"/>
  <c r="O53" i="1"/>
  <c r="P53" i="1"/>
  <c r="Q53" i="1"/>
  <c r="R53" i="1"/>
  <c r="A54" i="1"/>
  <c r="B54" i="1"/>
  <c r="C54" i="1"/>
  <c r="E54" i="1"/>
  <c r="F54" i="1"/>
  <c r="G54" i="1"/>
  <c r="H54" i="1"/>
  <c r="I54" i="1"/>
  <c r="J54" i="1"/>
  <c r="K54" i="1"/>
  <c r="L54" i="1"/>
  <c r="M54" i="1"/>
  <c r="N54" i="1"/>
  <c r="O54" i="1"/>
  <c r="P54" i="1"/>
  <c r="Q54" i="1"/>
  <c r="R54" i="1"/>
  <c r="A55" i="1"/>
  <c r="B55" i="1"/>
  <c r="C55" i="1"/>
  <c r="E55" i="1"/>
  <c r="F55" i="1"/>
  <c r="G55" i="1"/>
  <c r="H55" i="1"/>
  <c r="I55" i="1"/>
  <c r="J55" i="1"/>
  <c r="K55" i="1"/>
  <c r="L55" i="1"/>
  <c r="M55" i="1"/>
  <c r="N55" i="1"/>
  <c r="O55" i="1"/>
  <c r="P55" i="1"/>
  <c r="Q55" i="1"/>
  <c r="R55" i="1"/>
  <c r="A56" i="1"/>
  <c r="B56" i="1"/>
  <c r="C56" i="1"/>
  <c r="E56" i="1"/>
  <c r="F56" i="1"/>
  <c r="G56" i="1"/>
  <c r="H56" i="1"/>
  <c r="I56" i="1"/>
  <c r="J56" i="1"/>
  <c r="K56" i="1"/>
  <c r="L56" i="1"/>
  <c r="M56" i="1"/>
  <c r="N56" i="1"/>
  <c r="O56" i="1"/>
  <c r="P56" i="1"/>
  <c r="Q56" i="1"/>
  <c r="R56" i="1"/>
  <c r="A57" i="1"/>
  <c r="B57" i="1"/>
  <c r="C57" i="1"/>
  <c r="E57" i="1"/>
  <c r="F57" i="1"/>
  <c r="G57" i="1"/>
  <c r="H57" i="1"/>
  <c r="I57" i="1"/>
  <c r="J57" i="1"/>
  <c r="K57" i="1"/>
  <c r="L57" i="1"/>
  <c r="M57" i="1"/>
  <c r="N57" i="1"/>
  <c r="O57" i="1"/>
  <c r="P57" i="1"/>
  <c r="Q57" i="1"/>
  <c r="R57" i="1"/>
  <c r="A58" i="1"/>
  <c r="B58" i="1"/>
  <c r="C58" i="1"/>
  <c r="E58" i="1"/>
  <c r="F58" i="1"/>
  <c r="G58" i="1"/>
  <c r="H58" i="1"/>
  <c r="I58" i="1"/>
  <c r="J58" i="1"/>
  <c r="K58" i="1"/>
  <c r="L58" i="1"/>
  <c r="M58" i="1"/>
  <c r="N58" i="1"/>
  <c r="O58" i="1"/>
  <c r="P58" i="1"/>
  <c r="Q58" i="1"/>
  <c r="R58" i="1"/>
  <c r="A59" i="1"/>
  <c r="B59" i="1"/>
  <c r="C59" i="1"/>
  <c r="E59" i="1"/>
  <c r="F59" i="1"/>
  <c r="G59" i="1"/>
  <c r="H59" i="1"/>
  <c r="I59" i="1"/>
  <c r="J59" i="1"/>
  <c r="K59" i="1"/>
  <c r="L59" i="1"/>
  <c r="M59" i="1"/>
  <c r="N59" i="1"/>
  <c r="O59" i="1"/>
  <c r="P59" i="1"/>
  <c r="Q59" i="1"/>
  <c r="R59" i="1"/>
  <c r="A60" i="1"/>
  <c r="B60" i="1"/>
  <c r="C60" i="1"/>
  <c r="E60" i="1"/>
  <c r="F60" i="1"/>
  <c r="G60" i="1"/>
  <c r="H60" i="1"/>
  <c r="I60" i="1"/>
  <c r="J60" i="1"/>
  <c r="K60" i="1"/>
  <c r="L60" i="1"/>
  <c r="M60" i="1"/>
  <c r="N60" i="1"/>
  <c r="O60" i="1"/>
  <c r="P60" i="1"/>
  <c r="Q60" i="1"/>
  <c r="R60" i="1"/>
  <c r="A61" i="1"/>
  <c r="B61" i="1"/>
  <c r="C61" i="1"/>
  <c r="E61" i="1"/>
  <c r="F61" i="1"/>
  <c r="G61" i="1"/>
  <c r="H61" i="1"/>
  <c r="I61" i="1"/>
  <c r="J61" i="1"/>
  <c r="K61" i="1"/>
  <c r="L61" i="1"/>
  <c r="M61" i="1"/>
  <c r="N61" i="1"/>
  <c r="O61" i="1"/>
  <c r="P61" i="1"/>
  <c r="Q61" i="1"/>
  <c r="R61" i="1"/>
  <c r="A62" i="1"/>
  <c r="B62" i="1"/>
  <c r="C62" i="1"/>
  <c r="E62" i="1"/>
  <c r="F62" i="1"/>
  <c r="G62" i="1"/>
  <c r="H62" i="1"/>
  <c r="I62" i="1"/>
  <c r="J62" i="1"/>
  <c r="K62" i="1"/>
  <c r="L62" i="1"/>
  <c r="M62" i="1"/>
  <c r="N62" i="1"/>
  <c r="O62" i="1"/>
  <c r="P62" i="1"/>
  <c r="Q62" i="1"/>
  <c r="R62" i="1"/>
  <c r="A63" i="1"/>
  <c r="B63" i="1"/>
  <c r="C63" i="1"/>
  <c r="E63" i="1"/>
  <c r="F63" i="1"/>
  <c r="G63" i="1"/>
  <c r="H63" i="1"/>
  <c r="I63" i="1"/>
  <c r="J63" i="1"/>
  <c r="K63" i="1"/>
  <c r="L63" i="1"/>
  <c r="M63" i="1"/>
  <c r="N63" i="1"/>
  <c r="O63" i="1"/>
  <c r="P63" i="1"/>
  <c r="Q63" i="1"/>
  <c r="R63" i="1"/>
  <c r="A64" i="1"/>
  <c r="B64" i="1"/>
  <c r="C64" i="1"/>
  <c r="E64" i="1"/>
  <c r="F64" i="1"/>
  <c r="G64" i="1"/>
  <c r="H64" i="1"/>
  <c r="I64" i="1"/>
  <c r="J64" i="1"/>
  <c r="K64" i="1"/>
  <c r="L64" i="1"/>
  <c r="M64" i="1"/>
  <c r="N64" i="1"/>
  <c r="O64" i="1"/>
  <c r="P64" i="1"/>
  <c r="Q64" i="1"/>
  <c r="R64" i="1"/>
  <c r="A65" i="1"/>
  <c r="B65" i="1"/>
  <c r="C65" i="1"/>
  <c r="E65" i="1"/>
  <c r="F65" i="1"/>
  <c r="G65" i="1"/>
  <c r="H65" i="1"/>
  <c r="I65" i="1"/>
  <c r="J65" i="1"/>
  <c r="K65" i="1"/>
  <c r="L65" i="1"/>
  <c r="M65" i="1"/>
  <c r="N65" i="1"/>
  <c r="O65" i="1"/>
  <c r="P65" i="1"/>
  <c r="Q65" i="1"/>
  <c r="R65" i="1"/>
  <c r="A66" i="1"/>
  <c r="B66" i="1"/>
  <c r="C66" i="1"/>
  <c r="E66" i="1"/>
  <c r="F66" i="1"/>
  <c r="G66" i="1"/>
  <c r="H66" i="1"/>
  <c r="I66" i="1"/>
  <c r="J66" i="1"/>
  <c r="K66" i="1"/>
  <c r="L66" i="1"/>
  <c r="M66" i="1"/>
  <c r="N66" i="1"/>
  <c r="O66" i="1"/>
  <c r="P66" i="1"/>
  <c r="Q66" i="1"/>
  <c r="R66" i="1"/>
  <c r="A67" i="1"/>
  <c r="B67" i="1"/>
  <c r="C67" i="1"/>
  <c r="E67" i="1"/>
  <c r="F67" i="1"/>
  <c r="G67" i="1"/>
  <c r="H67" i="1"/>
  <c r="I67" i="1"/>
  <c r="J67" i="1"/>
  <c r="K67" i="1"/>
  <c r="L67" i="1"/>
  <c r="M67" i="1"/>
  <c r="N67" i="1"/>
  <c r="O67" i="1"/>
  <c r="P67" i="1"/>
  <c r="Q67" i="1"/>
  <c r="R67" i="1"/>
  <c r="A68" i="1"/>
  <c r="B68" i="1"/>
  <c r="C68" i="1"/>
  <c r="E68" i="1"/>
  <c r="F68" i="1"/>
  <c r="G68" i="1"/>
  <c r="H68" i="1"/>
  <c r="I68" i="1"/>
  <c r="J68" i="1"/>
  <c r="K68" i="1"/>
  <c r="L68" i="1"/>
  <c r="M68" i="1"/>
  <c r="N68" i="1"/>
  <c r="O68" i="1"/>
  <c r="P68" i="1"/>
  <c r="Q68" i="1"/>
  <c r="R68" i="1"/>
  <c r="A69" i="1"/>
  <c r="B69" i="1"/>
  <c r="C69" i="1"/>
  <c r="D69" i="1"/>
  <c r="E69" i="1"/>
  <c r="F69" i="1"/>
  <c r="G69" i="1"/>
  <c r="H69" i="1"/>
  <c r="I69" i="1"/>
  <c r="J69" i="1"/>
  <c r="K69" i="1"/>
  <c r="L69" i="1"/>
  <c r="M69" i="1"/>
  <c r="N69" i="1"/>
  <c r="O69" i="1"/>
  <c r="P69" i="1"/>
  <c r="Q69" i="1"/>
  <c r="R69" i="1"/>
  <c r="A70" i="1"/>
  <c r="B70" i="1"/>
  <c r="C70" i="1"/>
  <c r="D70" i="1"/>
  <c r="E70" i="1"/>
  <c r="F70" i="1"/>
  <c r="G70" i="1"/>
  <c r="H70" i="1"/>
  <c r="I70" i="1"/>
  <c r="J70" i="1"/>
  <c r="K70" i="1"/>
  <c r="L70" i="1"/>
  <c r="M70" i="1"/>
  <c r="N70" i="1"/>
  <c r="O70" i="1"/>
  <c r="P70" i="1"/>
  <c r="Q70" i="1"/>
  <c r="R70" i="1"/>
  <c r="A71" i="1"/>
  <c r="B71" i="1"/>
  <c r="C71" i="1"/>
  <c r="D71" i="1"/>
  <c r="E71" i="1"/>
  <c r="F71" i="1"/>
  <c r="G71" i="1"/>
  <c r="H71" i="1"/>
  <c r="I71" i="1"/>
  <c r="J71" i="1"/>
  <c r="K71" i="1"/>
  <c r="L71" i="1"/>
  <c r="M71" i="1"/>
  <c r="N71" i="1"/>
  <c r="O71" i="1"/>
  <c r="P71" i="1"/>
  <c r="Q71" i="1"/>
  <c r="R71" i="1"/>
  <c r="A72" i="1"/>
  <c r="B72" i="1"/>
  <c r="C72" i="1"/>
  <c r="D72" i="1"/>
  <c r="E72" i="1"/>
  <c r="F72" i="1"/>
  <c r="G72" i="1"/>
  <c r="H72" i="1"/>
  <c r="I72" i="1"/>
  <c r="J72" i="1"/>
  <c r="K72" i="1"/>
  <c r="L72" i="1"/>
  <c r="M72" i="1"/>
  <c r="N72" i="1"/>
  <c r="O72" i="1"/>
  <c r="P72" i="1"/>
  <c r="Q72" i="1"/>
  <c r="R72" i="1"/>
  <c r="A73" i="1"/>
  <c r="B73" i="1"/>
  <c r="C73" i="1"/>
  <c r="D73" i="1"/>
  <c r="E73" i="1"/>
  <c r="F73" i="1"/>
  <c r="G73" i="1"/>
  <c r="H73" i="1"/>
  <c r="I73" i="1"/>
  <c r="J73" i="1"/>
  <c r="K73" i="1"/>
  <c r="L73" i="1"/>
  <c r="M73" i="1"/>
  <c r="N73" i="1"/>
  <c r="O73" i="1"/>
  <c r="P73" i="1"/>
  <c r="Q73" i="1"/>
  <c r="R73" i="1"/>
  <c r="A74" i="1"/>
  <c r="B74" i="1"/>
  <c r="C74" i="1"/>
  <c r="D74" i="1"/>
  <c r="E74" i="1"/>
  <c r="F74" i="1"/>
  <c r="G74" i="1"/>
  <c r="H74" i="1"/>
  <c r="I74" i="1"/>
  <c r="J74" i="1"/>
  <c r="K74" i="1"/>
  <c r="L74" i="1"/>
  <c r="M74" i="1"/>
  <c r="N74" i="1"/>
  <c r="O74" i="1"/>
  <c r="P74" i="1"/>
  <c r="Q74" i="1"/>
  <c r="R74" i="1"/>
  <c r="A75" i="1"/>
  <c r="B75" i="1"/>
  <c r="C75" i="1"/>
  <c r="D75" i="1"/>
  <c r="E75" i="1"/>
  <c r="F75" i="1"/>
  <c r="G75" i="1"/>
  <c r="H75" i="1"/>
  <c r="I75" i="1"/>
  <c r="J75" i="1"/>
  <c r="K75" i="1"/>
  <c r="L75" i="1"/>
  <c r="M75" i="1"/>
  <c r="N75" i="1"/>
  <c r="O75" i="1"/>
  <c r="P75" i="1"/>
  <c r="Q75" i="1"/>
  <c r="R75" i="1"/>
  <c r="A76" i="1"/>
  <c r="B76" i="1"/>
  <c r="C76" i="1"/>
  <c r="D76" i="1"/>
  <c r="E76" i="1"/>
  <c r="F76" i="1"/>
  <c r="G76" i="1"/>
  <c r="H76" i="1"/>
  <c r="I76" i="1"/>
  <c r="J76" i="1"/>
  <c r="K76" i="1"/>
  <c r="L76" i="1"/>
  <c r="M76" i="1"/>
  <c r="N76" i="1"/>
  <c r="O76" i="1"/>
  <c r="P76" i="1"/>
  <c r="Q76" i="1"/>
  <c r="R76" i="1"/>
  <c r="A77" i="1"/>
  <c r="B77" i="1"/>
  <c r="C77" i="1"/>
  <c r="D77" i="1"/>
  <c r="E77" i="1"/>
  <c r="F77" i="1"/>
  <c r="G77" i="1"/>
  <c r="H77" i="1"/>
  <c r="I77" i="1"/>
  <c r="J77" i="1"/>
  <c r="K77" i="1"/>
  <c r="L77" i="1"/>
  <c r="M77" i="1"/>
  <c r="N77" i="1"/>
  <c r="O77" i="1"/>
  <c r="P77" i="1"/>
  <c r="Q77" i="1"/>
  <c r="R77" i="1"/>
  <c r="A78" i="1"/>
  <c r="B78" i="1"/>
  <c r="C78" i="1"/>
  <c r="D78" i="1"/>
  <c r="E78" i="1"/>
  <c r="F78" i="1"/>
  <c r="G78" i="1"/>
  <c r="H78" i="1"/>
  <c r="I78" i="1"/>
  <c r="J78" i="1"/>
  <c r="K78" i="1"/>
  <c r="L78" i="1"/>
  <c r="M78" i="1"/>
  <c r="N78" i="1"/>
  <c r="O78" i="1"/>
  <c r="P78" i="1"/>
  <c r="Q78" i="1"/>
  <c r="R78" i="1"/>
  <c r="A79" i="1"/>
  <c r="B79" i="1"/>
  <c r="C79" i="1"/>
  <c r="D79" i="1"/>
  <c r="E79" i="1"/>
  <c r="F79" i="1"/>
  <c r="G79" i="1"/>
  <c r="H79" i="1"/>
  <c r="I79" i="1"/>
  <c r="J79" i="1"/>
  <c r="K79" i="1"/>
  <c r="L79" i="1"/>
  <c r="M79" i="1"/>
  <c r="N79" i="1"/>
  <c r="O79" i="1"/>
  <c r="P79" i="1"/>
  <c r="Q79" i="1"/>
  <c r="R79" i="1"/>
  <c r="A80" i="1"/>
  <c r="B80" i="1"/>
  <c r="C80" i="1"/>
  <c r="D80" i="1"/>
  <c r="E80" i="1"/>
  <c r="F80" i="1"/>
  <c r="G80" i="1"/>
  <c r="H80" i="1"/>
  <c r="I80" i="1"/>
  <c r="J80" i="1"/>
  <c r="K80" i="1"/>
  <c r="L80" i="1"/>
  <c r="M80" i="1"/>
  <c r="N80" i="1"/>
  <c r="O80" i="1"/>
  <c r="P80" i="1"/>
  <c r="Q80" i="1"/>
  <c r="R80" i="1"/>
  <c r="A81" i="1"/>
  <c r="B81" i="1"/>
  <c r="C81" i="1"/>
  <c r="D81" i="1"/>
  <c r="E81" i="1"/>
  <c r="F81" i="1"/>
  <c r="G81" i="1"/>
  <c r="H81" i="1"/>
  <c r="I81" i="1"/>
  <c r="J81" i="1"/>
  <c r="K81" i="1"/>
  <c r="L81" i="1"/>
  <c r="M81" i="1"/>
  <c r="N81" i="1"/>
  <c r="O81" i="1"/>
  <c r="P81" i="1"/>
  <c r="Q81" i="1"/>
  <c r="R81" i="1"/>
  <c r="A82" i="1"/>
  <c r="B82" i="1"/>
  <c r="C82" i="1"/>
  <c r="D82" i="1"/>
  <c r="E82" i="1"/>
  <c r="F82" i="1"/>
  <c r="G82" i="1"/>
  <c r="H82" i="1"/>
  <c r="I82" i="1"/>
  <c r="J82" i="1"/>
  <c r="K82" i="1"/>
  <c r="L82" i="1"/>
  <c r="M82" i="1"/>
  <c r="N82" i="1"/>
  <c r="O82" i="1"/>
  <c r="P82" i="1"/>
  <c r="Q82" i="1"/>
  <c r="R82" i="1"/>
  <c r="A83" i="1"/>
  <c r="B83" i="1"/>
  <c r="C83" i="1"/>
  <c r="D83" i="1"/>
  <c r="E83" i="1"/>
  <c r="F83" i="1"/>
  <c r="G83" i="1"/>
  <c r="H83" i="1"/>
  <c r="I83" i="1"/>
  <c r="J83" i="1"/>
  <c r="K83" i="1"/>
  <c r="L83" i="1"/>
  <c r="M83" i="1"/>
  <c r="N83" i="1"/>
  <c r="O83" i="1"/>
  <c r="P83" i="1"/>
  <c r="Q83" i="1"/>
  <c r="R83" i="1"/>
  <c r="A84" i="1"/>
  <c r="B84" i="1"/>
  <c r="C84" i="1"/>
  <c r="D84" i="1"/>
  <c r="E84" i="1"/>
  <c r="F84" i="1"/>
  <c r="G84" i="1"/>
  <c r="H84" i="1"/>
  <c r="I84" i="1"/>
  <c r="J84" i="1"/>
  <c r="K84" i="1"/>
  <c r="L84" i="1"/>
  <c r="M84" i="1"/>
  <c r="N84" i="1"/>
  <c r="O84" i="1"/>
  <c r="P84" i="1"/>
  <c r="Q84" i="1"/>
  <c r="R84" i="1"/>
  <c r="A85" i="1"/>
  <c r="B85" i="1"/>
  <c r="C85" i="1"/>
  <c r="D85" i="1"/>
  <c r="E85" i="1"/>
  <c r="F85" i="1"/>
  <c r="G85" i="1"/>
  <c r="H85" i="1"/>
  <c r="I85" i="1"/>
  <c r="J85" i="1"/>
  <c r="K85" i="1"/>
  <c r="L85" i="1"/>
  <c r="M85" i="1"/>
  <c r="N85" i="1"/>
  <c r="O85" i="1"/>
  <c r="P85" i="1"/>
  <c r="Q85" i="1"/>
  <c r="R85" i="1"/>
  <c r="A86" i="1"/>
  <c r="B86" i="1"/>
  <c r="C86" i="1"/>
  <c r="D86" i="1"/>
  <c r="E86" i="1"/>
  <c r="F86" i="1"/>
  <c r="G86" i="1"/>
  <c r="H86" i="1"/>
  <c r="I86" i="1"/>
  <c r="J86" i="1"/>
  <c r="K86" i="1"/>
  <c r="L86" i="1"/>
  <c r="M86" i="1"/>
  <c r="N86" i="1"/>
  <c r="O86" i="1"/>
  <c r="P86" i="1"/>
  <c r="Q86" i="1"/>
  <c r="R86" i="1"/>
  <c r="A87" i="1"/>
  <c r="B87" i="1"/>
  <c r="C87" i="1"/>
  <c r="D87" i="1"/>
  <c r="E87" i="1"/>
  <c r="F87" i="1"/>
  <c r="G87" i="1"/>
  <c r="H87" i="1"/>
  <c r="I87" i="1"/>
  <c r="J87" i="1"/>
  <c r="K87" i="1"/>
  <c r="L87" i="1"/>
  <c r="M87" i="1"/>
  <c r="N87" i="1"/>
  <c r="O87" i="1"/>
  <c r="P87" i="1"/>
  <c r="Q87" i="1"/>
  <c r="R87" i="1"/>
  <c r="A88" i="1"/>
  <c r="B88" i="1"/>
  <c r="C88" i="1"/>
  <c r="D88" i="1"/>
  <c r="E88" i="1"/>
  <c r="F88" i="1"/>
  <c r="G88" i="1"/>
  <c r="H88" i="1"/>
  <c r="I88" i="1"/>
  <c r="J88" i="1"/>
  <c r="K88" i="1"/>
  <c r="L88" i="1"/>
  <c r="M88" i="1"/>
  <c r="N88" i="1"/>
  <c r="O88" i="1"/>
  <c r="P88" i="1"/>
  <c r="Q88" i="1"/>
  <c r="R88" i="1"/>
  <c r="A89" i="1"/>
  <c r="B89" i="1"/>
  <c r="C89" i="1"/>
  <c r="D89" i="1"/>
  <c r="E89" i="1"/>
  <c r="F89" i="1"/>
  <c r="G89" i="1"/>
  <c r="H89" i="1"/>
  <c r="I89" i="1"/>
  <c r="J89" i="1"/>
  <c r="K89" i="1"/>
  <c r="L89" i="1"/>
  <c r="M89" i="1"/>
  <c r="N89" i="1"/>
  <c r="O89" i="1"/>
  <c r="P89" i="1"/>
  <c r="Q89" i="1"/>
  <c r="R89" i="1"/>
  <c r="A90" i="1"/>
  <c r="B90" i="1"/>
  <c r="C90" i="1"/>
  <c r="D90" i="1"/>
  <c r="E90" i="1"/>
  <c r="F90" i="1"/>
  <c r="G90" i="1"/>
  <c r="H90" i="1"/>
  <c r="I90" i="1"/>
  <c r="J90" i="1"/>
  <c r="K90" i="1"/>
  <c r="L90" i="1"/>
  <c r="M90" i="1"/>
  <c r="N90" i="1"/>
  <c r="O90" i="1"/>
  <c r="P90" i="1"/>
  <c r="Q90" i="1"/>
  <c r="R90" i="1"/>
  <c r="A91" i="1"/>
  <c r="B91" i="1"/>
  <c r="C91" i="1"/>
  <c r="D91" i="1"/>
  <c r="E91" i="1"/>
  <c r="F91" i="1"/>
  <c r="G91" i="1"/>
  <c r="H91" i="1"/>
  <c r="I91" i="1"/>
  <c r="J91" i="1"/>
  <c r="K91" i="1"/>
  <c r="L91" i="1"/>
  <c r="M91" i="1"/>
  <c r="N91" i="1"/>
  <c r="O91" i="1"/>
  <c r="P91" i="1"/>
  <c r="Q91" i="1"/>
  <c r="R91" i="1"/>
  <c r="A92" i="1"/>
  <c r="B92" i="1"/>
  <c r="C92" i="1"/>
  <c r="D92" i="1"/>
  <c r="E92" i="1"/>
  <c r="F92" i="1"/>
  <c r="G92" i="1"/>
  <c r="H92" i="1"/>
  <c r="I92" i="1"/>
  <c r="J92" i="1"/>
  <c r="K92" i="1"/>
  <c r="L92" i="1"/>
  <c r="M92" i="1"/>
  <c r="N92" i="1"/>
  <c r="O92" i="1"/>
  <c r="P92" i="1"/>
  <c r="Q92" i="1"/>
  <c r="R92" i="1"/>
  <c r="A93" i="1"/>
  <c r="B93" i="1"/>
  <c r="C93" i="1"/>
  <c r="D93" i="1"/>
  <c r="E93" i="1"/>
  <c r="F93" i="1"/>
  <c r="G93" i="1"/>
  <c r="H93" i="1"/>
  <c r="I93" i="1"/>
  <c r="J93" i="1"/>
  <c r="K93" i="1"/>
  <c r="L93" i="1"/>
  <c r="M93" i="1"/>
  <c r="N93" i="1"/>
  <c r="O93" i="1"/>
  <c r="P93" i="1"/>
  <c r="Q93" i="1"/>
  <c r="R93" i="1"/>
  <c r="A94" i="1"/>
  <c r="B94" i="1"/>
  <c r="C94" i="1"/>
  <c r="D94" i="1"/>
  <c r="E94" i="1"/>
  <c r="F94" i="1"/>
  <c r="G94" i="1"/>
  <c r="H94" i="1"/>
  <c r="I94" i="1"/>
  <c r="J94" i="1"/>
  <c r="K94" i="1"/>
  <c r="L94" i="1"/>
  <c r="M94" i="1"/>
  <c r="N94" i="1"/>
  <c r="O94" i="1"/>
  <c r="P94" i="1"/>
  <c r="Q94" i="1"/>
  <c r="R94" i="1"/>
  <c r="A95" i="1"/>
  <c r="B95" i="1"/>
  <c r="C95" i="1"/>
  <c r="D95" i="1"/>
  <c r="E95" i="1"/>
  <c r="F95" i="1"/>
  <c r="G95" i="1"/>
  <c r="H95" i="1"/>
  <c r="I95" i="1"/>
  <c r="J95" i="1"/>
  <c r="K95" i="1"/>
  <c r="L95" i="1"/>
  <c r="M95" i="1"/>
  <c r="N95" i="1"/>
  <c r="O95" i="1"/>
  <c r="P95" i="1"/>
  <c r="Q95" i="1"/>
  <c r="R95" i="1"/>
  <c r="A96" i="1"/>
  <c r="B96" i="1"/>
  <c r="C96" i="1"/>
  <c r="D96" i="1"/>
  <c r="E96" i="1"/>
  <c r="F96" i="1"/>
  <c r="G96" i="1"/>
  <c r="H96" i="1"/>
  <c r="I96" i="1"/>
  <c r="J96" i="1"/>
  <c r="K96" i="1"/>
  <c r="L96" i="1"/>
  <c r="M96" i="1"/>
  <c r="N96" i="1"/>
  <c r="O96" i="1"/>
  <c r="P96" i="1"/>
  <c r="Q96" i="1"/>
  <c r="R96" i="1"/>
  <c r="A97" i="1"/>
  <c r="B97" i="1"/>
  <c r="C97" i="1"/>
  <c r="D97" i="1"/>
  <c r="E97" i="1"/>
  <c r="F97" i="1"/>
  <c r="G97" i="1"/>
  <c r="H97" i="1"/>
  <c r="I97" i="1"/>
  <c r="J97" i="1"/>
  <c r="K97" i="1"/>
  <c r="L97" i="1"/>
  <c r="M97" i="1"/>
  <c r="N97" i="1"/>
  <c r="O97" i="1"/>
  <c r="P97" i="1"/>
  <c r="Q97" i="1"/>
  <c r="R97" i="1"/>
  <c r="A98" i="1"/>
  <c r="B98" i="1"/>
  <c r="C98" i="1"/>
  <c r="D98" i="1"/>
  <c r="E98" i="1"/>
  <c r="F98" i="1"/>
  <c r="G98" i="1"/>
  <c r="H98" i="1"/>
  <c r="I98" i="1"/>
  <c r="J98" i="1"/>
  <c r="K98" i="1"/>
  <c r="L98" i="1"/>
  <c r="M98" i="1"/>
  <c r="N98" i="1"/>
  <c r="O98" i="1"/>
  <c r="P98" i="1"/>
  <c r="Q98" i="1"/>
  <c r="R98" i="1"/>
  <c r="A99" i="1"/>
  <c r="B99" i="1"/>
  <c r="C99" i="1"/>
  <c r="D99" i="1"/>
  <c r="E99" i="1"/>
  <c r="F99" i="1"/>
  <c r="G99" i="1"/>
  <c r="H99" i="1"/>
  <c r="I99" i="1"/>
  <c r="J99" i="1"/>
  <c r="K99" i="1"/>
  <c r="L99" i="1"/>
  <c r="M99" i="1"/>
  <c r="N99" i="1"/>
  <c r="O99" i="1"/>
  <c r="P99" i="1"/>
  <c r="Q99" i="1"/>
  <c r="R99" i="1"/>
  <c r="O6" i="1"/>
  <c r="N6" i="1"/>
  <c r="M6" i="1"/>
  <c r="L6" i="1"/>
  <c r="J6" i="1"/>
  <c r="H6" i="1"/>
  <c r="G6" i="1"/>
  <c r="F6" i="1"/>
  <c r="E6" i="1"/>
  <c r="C6" i="1"/>
  <c r="B6" i="1"/>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3" i="2"/>
  <c r="AF3" i="9" l="1"/>
  <c r="D7" i="1" s="1"/>
  <c r="AF4" i="9"/>
  <c r="D8" i="1" s="1"/>
  <c r="AF5" i="9"/>
  <c r="D9" i="1" s="1"/>
  <c r="AF6" i="9"/>
  <c r="D10" i="1" s="1"/>
  <c r="AF7" i="9"/>
  <c r="D11" i="1" s="1"/>
  <c r="AF8" i="9"/>
  <c r="D12" i="1" s="1"/>
  <c r="AF9" i="9"/>
  <c r="D13" i="1" s="1"/>
  <c r="AF10" i="9"/>
  <c r="D14" i="1" s="1"/>
  <c r="AF11" i="9"/>
  <c r="D15" i="1" s="1"/>
  <c r="AF12" i="9"/>
  <c r="D16" i="1" s="1"/>
  <c r="AF13" i="9"/>
  <c r="D17" i="1" s="1"/>
  <c r="AF14" i="9"/>
  <c r="D18" i="1" s="1"/>
  <c r="AF15" i="9"/>
  <c r="D19" i="1" s="1"/>
  <c r="AF16" i="9"/>
  <c r="D20" i="1" s="1"/>
  <c r="AF17" i="9"/>
  <c r="D21" i="1" s="1"/>
  <c r="AF18" i="9"/>
  <c r="D22" i="1" s="1"/>
  <c r="AF19" i="9"/>
  <c r="D23" i="1" s="1"/>
  <c r="AF20" i="9"/>
  <c r="D24" i="1" s="1"/>
  <c r="AF21" i="9"/>
  <c r="D25" i="1" s="1"/>
  <c r="AF22" i="9"/>
  <c r="D26" i="1" s="1"/>
  <c r="AF23" i="9"/>
  <c r="D27" i="1" s="1"/>
  <c r="AF24" i="9"/>
  <c r="D28" i="1" s="1"/>
  <c r="AF25" i="9"/>
  <c r="D29" i="1" s="1"/>
  <c r="AF26" i="9"/>
  <c r="D30" i="1" s="1"/>
  <c r="AF27" i="9"/>
  <c r="D31" i="1" s="1"/>
  <c r="AF28" i="9"/>
  <c r="D32" i="1" s="1"/>
  <c r="AF29" i="9"/>
  <c r="D33" i="1" s="1"/>
  <c r="AF30" i="9"/>
  <c r="D34" i="1" s="1"/>
  <c r="AF31" i="9"/>
  <c r="D35" i="1" s="1"/>
  <c r="AF32" i="9"/>
  <c r="D36" i="1" s="1"/>
  <c r="AF33" i="9"/>
  <c r="D37" i="1" s="1"/>
  <c r="AF34" i="9"/>
  <c r="D38" i="1" s="1"/>
  <c r="AF35" i="9"/>
  <c r="D39" i="1" s="1"/>
  <c r="AF36" i="9"/>
  <c r="D40" i="1" s="1"/>
  <c r="AF37" i="9"/>
  <c r="D41" i="1" s="1"/>
  <c r="AF38" i="9"/>
  <c r="D42" i="1" s="1"/>
  <c r="AF39" i="9"/>
  <c r="D43" i="1" s="1"/>
  <c r="AF40" i="9"/>
  <c r="D44" i="1" s="1"/>
  <c r="AF41" i="9"/>
  <c r="D45" i="1" s="1"/>
  <c r="AF42" i="9"/>
  <c r="D46" i="1" s="1"/>
  <c r="AF43" i="9"/>
  <c r="D47" i="1" s="1"/>
  <c r="AF44" i="9"/>
  <c r="D48" i="1" s="1"/>
  <c r="AF45" i="9"/>
  <c r="D49" i="1" s="1"/>
  <c r="AF46" i="9"/>
  <c r="D50" i="1" s="1"/>
  <c r="AF47" i="9"/>
  <c r="D51" i="1" s="1"/>
  <c r="AF48" i="9"/>
  <c r="D52" i="1" s="1"/>
  <c r="AF49" i="9"/>
  <c r="D53" i="1" s="1"/>
  <c r="AF50" i="9"/>
  <c r="D54" i="1" s="1"/>
  <c r="AF51" i="9"/>
  <c r="D55" i="1" s="1"/>
  <c r="AF52" i="9"/>
  <c r="D56" i="1" s="1"/>
  <c r="AF53" i="9"/>
  <c r="D57" i="1" s="1"/>
  <c r="AF54" i="9"/>
  <c r="D58" i="1" s="1"/>
  <c r="AF55" i="9"/>
  <c r="D59" i="1" s="1"/>
  <c r="AF56" i="9"/>
  <c r="D60" i="1" s="1"/>
  <c r="AF57" i="9"/>
  <c r="D61" i="1" s="1"/>
  <c r="AF58" i="9"/>
  <c r="D62" i="1" s="1"/>
  <c r="AF59" i="9"/>
  <c r="D63" i="1" s="1"/>
  <c r="AF60" i="9"/>
  <c r="D64" i="1" s="1"/>
  <c r="AF61" i="9"/>
  <c r="D65" i="1" s="1"/>
  <c r="AF62" i="9"/>
  <c r="D66" i="1" s="1"/>
  <c r="AF63" i="9"/>
  <c r="D67" i="1" s="1"/>
  <c r="AF64" i="9"/>
  <c r="D68" i="1" s="1"/>
  <c r="AF2" i="9"/>
  <c r="D6" i="1" s="1"/>
  <c r="K3" i="9" l="1"/>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2" i="9"/>
  <c r="G8" i="10" l="1"/>
  <c r="G7" i="10"/>
  <c r="G6" i="10"/>
  <c r="G5" i="10"/>
  <c r="L3" i="10" l="1"/>
  <c r="L2" i="10"/>
  <c r="B12" i="10" l="1"/>
  <c r="C98" i="2" l="1"/>
  <c r="D98" i="2"/>
  <c r="E98" i="2"/>
  <c r="F98" i="2" s="1"/>
  <c r="G98" i="2"/>
  <c r="H98" i="2"/>
  <c r="I98" i="2"/>
  <c r="J98" i="2"/>
  <c r="K98" i="2"/>
  <c r="C99" i="2"/>
  <c r="D99" i="2"/>
  <c r="E99" i="2"/>
  <c r="F99" i="2" s="1"/>
  <c r="G99" i="2"/>
  <c r="H99" i="2"/>
  <c r="I99" i="2"/>
  <c r="J99" i="2"/>
  <c r="K99" i="2"/>
  <c r="C100" i="2"/>
  <c r="D100" i="2"/>
  <c r="E100" i="2"/>
  <c r="F100" i="2" s="1"/>
  <c r="G100" i="2"/>
  <c r="H100" i="2"/>
  <c r="I100" i="2"/>
  <c r="J100" i="2"/>
  <c r="K100" i="2"/>
  <c r="C101" i="2"/>
  <c r="D101" i="2"/>
  <c r="E101" i="2"/>
  <c r="F101" i="2" s="1"/>
  <c r="G101" i="2"/>
  <c r="H101" i="2"/>
  <c r="I101" i="2"/>
  <c r="J101" i="2"/>
  <c r="K101" i="2"/>
  <c r="C102" i="2"/>
  <c r="D102" i="2"/>
  <c r="E102" i="2"/>
  <c r="F102" i="2" s="1"/>
  <c r="G102" i="2"/>
  <c r="H102" i="2"/>
  <c r="I102" i="2"/>
  <c r="J102" i="2"/>
  <c r="K102" i="2"/>
  <c r="C103" i="2"/>
  <c r="D103" i="2"/>
  <c r="E103" i="2"/>
  <c r="F103" i="2" s="1"/>
  <c r="G103" i="2"/>
  <c r="H103" i="2"/>
  <c r="I103" i="2"/>
  <c r="J103" i="2"/>
  <c r="K103" i="2"/>
  <c r="C104" i="2"/>
  <c r="D104" i="2"/>
  <c r="E104" i="2"/>
  <c r="F104" i="2" s="1"/>
  <c r="G104" i="2"/>
  <c r="H104" i="2"/>
  <c r="I104" i="2"/>
  <c r="J104" i="2"/>
  <c r="K104" i="2"/>
  <c r="C105" i="2"/>
  <c r="D105" i="2"/>
  <c r="E105" i="2"/>
  <c r="F105" i="2" s="1"/>
  <c r="G105" i="2"/>
  <c r="H105" i="2"/>
  <c r="I105" i="2"/>
  <c r="J105" i="2"/>
  <c r="K105" i="2"/>
  <c r="C106" i="2"/>
  <c r="D106" i="2"/>
  <c r="E106" i="2"/>
  <c r="F106" i="2" s="1"/>
  <c r="G106" i="2"/>
  <c r="H106" i="2"/>
  <c r="I106" i="2"/>
  <c r="J106" i="2"/>
  <c r="K106" i="2"/>
  <c r="C107" i="2"/>
  <c r="D107" i="2"/>
  <c r="E107" i="2"/>
  <c r="F107" i="2" s="1"/>
  <c r="G107" i="2"/>
  <c r="H107" i="2"/>
  <c r="I107" i="2"/>
  <c r="J107" i="2"/>
  <c r="K107" i="2"/>
  <c r="C108" i="2"/>
  <c r="D108" i="2"/>
  <c r="E108" i="2"/>
  <c r="F108" i="2" s="1"/>
  <c r="G108" i="2"/>
  <c r="H108" i="2"/>
  <c r="I108" i="2"/>
  <c r="J108" i="2"/>
  <c r="K108" i="2"/>
  <c r="C109" i="2"/>
  <c r="D109" i="2"/>
  <c r="E109" i="2"/>
  <c r="F109" i="2" s="1"/>
  <c r="G109" i="2"/>
  <c r="H109" i="2"/>
  <c r="I109" i="2"/>
  <c r="J109" i="2"/>
  <c r="K109" i="2"/>
  <c r="C110" i="2"/>
  <c r="D110" i="2"/>
  <c r="E110" i="2"/>
  <c r="F110" i="2" s="1"/>
  <c r="G110" i="2"/>
  <c r="H110" i="2"/>
  <c r="I110" i="2"/>
  <c r="J110" i="2"/>
  <c r="K110" i="2"/>
  <c r="C111" i="2"/>
  <c r="D111" i="2"/>
  <c r="E111" i="2"/>
  <c r="F111" i="2" s="1"/>
  <c r="G111" i="2"/>
  <c r="H111" i="2"/>
  <c r="I111" i="2"/>
  <c r="J111" i="2"/>
  <c r="K111" i="2"/>
  <c r="C112" i="2"/>
  <c r="D112" i="2"/>
  <c r="E112" i="2"/>
  <c r="F112" i="2" s="1"/>
  <c r="G112" i="2"/>
  <c r="H112" i="2"/>
  <c r="I112" i="2"/>
  <c r="J112" i="2"/>
  <c r="K112" i="2"/>
  <c r="C113" i="2"/>
  <c r="D113" i="2"/>
  <c r="E113" i="2"/>
  <c r="F113" i="2" s="1"/>
  <c r="G113" i="2"/>
  <c r="H113" i="2"/>
  <c r="I113" i="2"/>
  <c r="J113" i="2"/>
  <c r="K113" i="2"/>
  <c r="C114" i="2"/>
  <c r="D114" i="2"/>
  <c r="E114" i="2"/>
  <c r="F114" i="2" s="1"/>
  <c r="G114" i="2"/>
  <c r="H114" i="2"/>
  <c r="I114" i="2"/>
  <c r="J114" i="2"/>
  <c r="K114" i="2"/>
  <c r="C115" i="2"/>
  <c r="D115" i="2"/>
  <c r="E115" i="2"/>
  <c r="F115" i="2" s="1"/>
  <c r="G115" i="2"/>
  <c r="H115" i="2"/>
  <c r="I115" i="2"/>
  <c r="J115" i="2"/>
  <c r="K115" i="2"/>
  <c r="C116" i="2"/>
  <c r="D116" i="2"/>
  <c r="E116" i="2"/>
  <c r="F116" i="2" s="1"/>
  <c r="G116" i="2"/>
  <c r="H116" i="2"/>
  <c r="I116" i="2"/>
  <c r="J116" i="2"/>
  <c r="K116" i="2"/>
  <c r="C117" i="2"/>
  <c r="D117" i="2"/>
  <c r="E117" i="2"/>
  <c r="F117" i="2" s="1"/>
  <c r="G117" i="2"/>
  <c r="H117" i="2"/>
  <c r="I117" i="2"/>
  <c r="J117" i="2"/>
  <c r="K117" i="2"/>
  <c r="C118" i="2"/>
  <c r="D118" i="2"/>
  <c r="E118" i="2"/>
  <c r="F118" i="2" s="1"/>
  <c r="G118" i="2"/>
  <c r="H118" i="2"/>
  <c r="I118" i="2"/>
  <c r="J118" i="2"/>
  <c r="K118" i="2"/>
  <c r="C119" i="2"/>
  <c r="D119" i="2"/>
  <c r="E119" i="2"/>
  <c r="F119" i="2" s="1"/>
  <c r="G119" i="2"/>
  <c r="H119" i="2"/>
  <c r="I119" i="2"/>
  <c r="J119" i="2"/>
  <c r="K119" i="2"/>
  <c r="C120" i="2"/>
  <c r="D120" i="2"/>
  <c r="E120" i="2"/>
  <c r="F120" i="2" s="1"/>
  <c r="G120" i="2"/>
  <c r="H120" i="2"/>
  <c r="I120" i="2"/>
  <c r="J120" i="2"/>
  <c r="K120" i="2"/>
  <c r="C121" i="2"/>
  <c r="D121" i="2"/>
  <c r="E121" i="2"/>
  <c r="F121" i="2" s="1"/>
  <c r="G121" i="2"/>
  <c r="H121" i="2"/>
  <c r="I121" i="2"/>
  <c r="J121" i="2"/>
  <c r="K121" i="2"/>
  <c r="C122" i="2"/>
  <c r="D122" i="2"/>
  <c r="E122" i="2"/>
  <c r="F122" i="2" s="1"/>
  <c r="G122" i="2"/>
  <c r="H122" i="2"/>
  <c r="I122" i="2"/>
  <c r="J122" i="2"/>
  <c r="K122" i="2"/>
  <c r="C123" i="2"/>
  <c r="D123" i="2"/>
  <c r="E123" i="2"/>
  <c r="F123" i="2" s="1"/>
  <c r="G123" i="2"/>
  <c r="H123" i="2"/>
  <c r="I123" i="2"/>
  <c r="J123" i="2"/>
  <c r="K123" i="2"/>
  <c r="C124" i="2"/>
  <c r="D124" i="2"/>
  <c r="E124" i="2"/>
  <c r="F124" i="2" s="1"/>
  <c r="G124" i="2"/>
  <c r="H124" i="2"/>
  <c r="I124" i="2"/>
  <c r="J124" i="2"/>
  <c r="K124" i="2"/>
  <c r="C125" i="2"/>
  <c r="D125" i="2"/>
  <c r="E125" i="2"/>
  <c r="F125" i="2" s="1"/>
  <c r="G125" i="2"/>
  <c r="H125" i="2"/>
  <c r="I125" i="2"/>
  <c r="J125" i="2"/>
  <c r="K125" i="2"/>
  <c r="C126" i="2"/>
  <c r="D126" i="2"/>
  <c r="E126" i="2"/>
  <c r="F126" i="2" s="1"/>
  <c r="G126" i="2"/>
  <c r="H126" i="2"/>
  <c r="I126" i="2"/>
  <c r="J126" i="2"/>
  <c r="K126" i="2"/>
  <c r="C127" i="2"/>
  <c r="D127" i="2"/>
  <c r="E127" i="2"/>
  <c r="F127" i="2" s="1"/>
  <c r="G127" i="2"/>
  <c r="H127" i="2"/>
  <c r="I127" i="2"/>
  <c r="J127" i="2"/>
  <c r="K127" i="2"/>
  <c r="C128" i="2"/>
  <c r="D128" i="2"/>
  <c r="E128" i="2"/>
  <c r="F128" i="2" s="1"/>
  <c r="G128" i="2"/>
  <c r="H128" i="2"/>
  <c r="I128" i="2"/>
  <c r="J128" i="2"/>
  <c r="K128" i="2"/>
  <c r="C129" i="2"/>
  <c r="D129" i="2"/>
  <c r="E129" i="2"/>
  <c r="F129" i="2" s="1"/>
  <c r="G129" i="2"/>
  <c r="H129" i="2"/>
  <c r="I129" i="2"/>
  <c r="J129" i="2"/>
  <c r="K129" i="2"/>
  <c r="C130" i="2"/>
  <c r="D130" i="2"/>
  <c r="E130" i="2"/>
  <c r="F130" i="2" s="1"/>
  <c r="G130" i="2"/>
  <c r="H130" i="2"/>
  <c r="I130" i="2"/>
  <c r="J130" i="2"/>
  <c r="K130" i="2"/>
  <c r="C131" i="2"/>
  <c r="D131" i="2"/>
  <c r="E131" i="2"/>
  <c r="F131" i="2" s="1"/>
  <c r="G131" i="2"/>
  <c r="H131" i="2"/>
  <c r="I131" i="2"/>
  <c r="J131" i="2"/>
  <c r="K131" i="2"/>
  <c r="C132" i="2"/>
  <c r="D132" i="2"/>
  <c r="E132" i="2"/>
  <c r="F132" i="2" s="1"/>
  <c r="G132" i="2"/>
  <c r="H132" i="2"/>
  <c r="I132" i="2"/>
  <c r="J132" i="2"/>
  <c r="K132" i="2"/>
  <c r="C133" i="2"/>
  <c r="D133" i="2"/>
  <c r="E133" i="2"/>
  <c r="F133" i="2" s="1"/>
  <c r="G133" i="2"/>
  <c r="H133" i="2"/>
  <c r="I133" i="2"/>
  <c r="J133" i="2"/>
  <c r="K133" i="2"/>
  <c r="C134" i="2"/>
  <c r="D134" i="2"/>
  <c r="E134" i="2"/>
  <c r="F134" i="2" s="1"/>
  <c r="G134" i="2"/>
  <c r="H134" i="2"/>
  <c r="I134" i="2"/>
  <c r="J134" i="2"/>
  <c r="K134" i="2"/>
  <c r="C135" i="2"/>
  <c r="D135" i="2"/>
  <c r="E135" i="2"/>
  <c r="F135" i="2" s="1"/>
  <c r="G135" i="2"/>
  <c r="H135" i="2"/>
  <c r="I135" i="2"/>
  <c r="J135" i="2"/>
  <c r="K135" i="2"/>
  <c r="C136" i="2"/>
  <c r="D136" i="2"/>
  <c r="E136" i="2"/>
  <c r="F136" i="2" s="1"/>
  <c r="G136" i="2"/>
  <c r="H136" i="2"/>
  <c r="I136" i="2"/>
  <c r="J136" i="2"/>
  <c r="K136" i="2"/>
  <c r="C137" i="2"/>
  <c r="D137" i="2"/>
  <c r="E137" i="2"/>
  <c r="F137" i="2" s="1"/>
  <c r="G137" i="2"/>
  <c r="H137" i="2"/>
  <c r="I137" i="2"/>
  <c r="J137" i="2"/>
  <c r="K137" i="2"/>
  <c r="C138" i="2"/>
  <c r="D138" i="2"/>
  <c r="E138" i="2"/>
  <c r="F138" i="2" s="1"/>
  <c r="G138" i="2"/>
  <c r="H138" i="2"/>
  <c r="I138" i="2"/>
  <c r="J138" i="2"/>
  <c r="K138" i="2"/>
  <c r="C139" i="2"/>
  <c r="D139" i="2"/>
  <c r="E139" i="2"/>
  <c r="F139" i="2" s="1"/>
  <c r="G139" i="2"/>
  <c r="H139" i="2"/>
  <c r="I139" i="2"/>
  <c r="J139" i="2"/>
  <c r="K139" i="2"/>
  <c r="C140" i="2"/>
  <c r="D140" i="2"/>
  <c r="E140" i="2"/>
  <c r="F140" i="2" s="1"/>
  <c r="G140" i="2"/>
  <c r="H140" i="2"/>
  <c r="I140" i="2"/>
  <c r="J140" i="2"/>
  <c r="K140" i="2"/>
  <c r="C141" i="2"/>
  <c r="D141" i="2"/>
  <c r="E141" i="2"/>
  <c r="F141" i="2" s="1"/>
  <c r="G141" i="2"/>
  <c r="H141" i="2"/>
  <c r="I141" i="2"/>
  <c r="J141" i="2"/>
  <c r="K141" i="2"/>
  <c r="C142" i="2"/>
  <c r="D142" i="2"/>
  <c r="E142" i="2"/>
  <c r="F142" i="2" s="1"/>
  <c r="G142" i="2"/>
  <c r="H142" i="2"/>
  <c r="I142" i="2"/>
  <c r="J142" i="2"/>
  <c r="K142" i="2"/>
  <c r="C143" i="2"/>
  <c r="D143" i="2"/>
  <c r="E143" i="2"/>
  <c r="F143" i="2" s="1"/>
  <c r="G143" i="2"/>
  <c r="H143" i="2"/>
  <c r="I143" i="2"/>
  <c r="J143" i="2"/>
  <c r="K143" i="2"/>
  <c r="C144" i="2"/>
  <c r="D144" i="2"/>
  <c r="E144" i="2"/>
  <c r="F144" i="2" s="1"/>
  <c r="G144" i="2"/>
  <c r="H144" i="2"/>
  <c r="I144" i="2"/>
  <c r="J144" i="2"/>
  <c r="K144" i="2"/>
  <c r="C145" i="2"/>
  <c r="D145" i="2"/>
  <c r="E145" i="2"/>
  <c r="F145" i="2" s="1"/>
  <c r="G145" i="2"/>
  <c r="H145" i="2"/>
  <c r="I145" i="2"/>
  <c r="J145" i="2"/>
  <c r="K145" i="2"/>
  <c r="C146" i="2"/>
  <c r="D146" i="2"/>
  <c r="E146" i="2"/>
  <c r="F146" i="2" s="1"/>
  <c r="G146" i="2"/>
  <c r="H146" i="2"/>
  <c r="I146" i="2"/>
  <c r="J146" i="2"/>
  <c r="K146" i="2"/>
  <c r="C147" i="2"/>
  <c r="D147" i="2"/>
  <c r="E147" i="2"/>
  <c r="F147" i="2" s="1"/>
  <c r="G147" i="2"/>
  <c r="H147" i="2"/>
  <c r="I147" i="2"/>
  <c r="J147" i="2"/>
  <c r="K147" i="2"/>
  <c r="C148" i="2"/>
  <c r="D148" i="2"/>
  <c r="E148" i="2"/>
  <c r="F148" i="2" s="1"/>
  <c r="G148" i="2"/>
  <c r="H148" i="2"/>
  <c r="I148" i="2"/>
  <c r="J148" i="2"/>
  <c r="K148" i="2"/>
  <c r="C149" i="2"/>
  <c r="D149" i="2"/>
  <c r="E149" i="2"/>
  <c r="F149" i="2" s="1"/>
  <c r="G149" i="2"/>
  <c r="H149" i="2"/>
  <c r="I149" i="2"/>
  <c r="J149" i="2"/>
  <c r="K149" i="2"/>
  <c r="C56" i="2"/>
  <c r="D56" i="2"/>
  <c r="E56" i="2"/>
  <c r="F56" i="2" s="1"/>
  <c r="G56" i="2"/>
  <c r="H56" i="2"/>
  <c r="I56" i="2"/>
  <c r="J56" i="2"/>
  <c r="K56" i="2"/>
  <c r="C57" i="2"/>
  <c r="D57" i="2"/>
  <c r="E57" i="2"/>
  <c r="F57" i="2" s="1"/>
  <c r="G57" i="2"/>
  <c r="H57" i="2"/>
  <c r="I57" i="2"/>
  <c r="J57" i="2"/>
  <c r="K57" i="2"/>
  <c r="C58" i="2"/>
  <c r="D58" i="2"/>
  <c r="E58" i="2"/>
  <c r="F58" i="2" s="1"/>
  <c r="G58" i="2"/>
  <c r="H58" i="2"/>
  <c r="I58" i="2"/>
  <c r="J58" i="2"/>
  <c r="K58" i="2"/>
  <c r="C59" i="2"/>
  <c r="D59" i="2"/>
  <c r="E59" i="2"/>
  <c r="F59" i="2" s="1"/>
  <c r="G59" i="2"/>
  <c r="H59" i="2"/>
  <c r="I59" i="2"/>
  <c r="J59" i="2"/>
  <c r="K59" i="2"/>
  <c r="C60" i="2"/>
  <c r="D60" i="2"/>
  <c r="E60" i="2"/>
  <c r="F60" i="2" s="1"/>
  <c r="G60" i="2"/>
  <c r="H60" i="2"/>
  <c r="I60" i="2"/>
  <c r="J60" i="2"/>
  <c r="K60" i="2"/>
  <c r="C61" i="2"/>
  <c r="D61" i="2"/>
  <c r="E61" i="2"/>
  <c r="F61" i="2" s="1"/>
  <c r="G61" i="2"/>
  <c r="H61" i="2"/>
  <c r="I61" i="2"/>
  <c r="J61" i="2"/>
  <c r="K61" i="2"/>
  <c r="C62" i="2"/>
  <c r="D62" i="2"/>
  <c r="E62" i="2"/>
  <c r="F62" i="2" s="1"/>
  <c r="G62" i="2"/>
  <c r="H62" i="2"/>
  <c r="I62" i="2"/>
  <c r="J62" i="2"/>
  <c r="K62" i="2"/>
  <c r="C63" i="2"/>
  <c r="D63" i="2"/>
  <c r="E63" i="2"/>
  <c r="F63" i="2" s="1"/>
  <c r="G63" i="2"/>
  <c r="H63" i="2"/>
  <c r="I63" i="2"/>
  <c r="J63" i="2"/>
  <c r="K63" i="2"/>
  <c r="C64" i="2"/>
  <c r="D64" i="2"/>
  <c r="E64" i="2"/>
  <c r="F64" i="2" s="1"/>
  <c r="G64" i="2"/>
  <c r="H64" i="2"/>
  <c r="I64" i="2"/>
  <c r="J64" i="2"/>
  <c r="K64" i="2"/>
  <c r="C65" i="2"/>
  <c r="D65" i="2"/>
  <c r="E65" i="2"/>
  <c r="F65" i="2" s="1"/>
  <c r="G65" i="2"/>
  <c r="H65" i="2"/>
  <c r="I65" i="2"/>
  <c r="J65" i="2"/>
  <c r="K65" i="2"/>
  <c r="C66" i="2"/>
  <c r="D66" i="2"/>
  <c r="E66" i="2"/>
  <c r="F66" i="2" s="1"/>
  <c r="G66" i="2"/>
  <c r="H66" i="2"/>
  <c r="I66" i="2"/>
  <c r="J66" i="2"/>
  <c r="K66" i="2"/>
  <c r="C67" i="2"/>
  <c r="D67" i="2"/>
  <c r="E67" i="2"/>
  <c r="F67" i="2" s="1"/>
  <c r="G67" i="2"/>
  <c r="H67" i="2"/>
  <c r="I67" i="2"/>
  <c r="J67" i="2"/>
  <c r="K67" i="2"/>
  <c r="C68" i="2"/>
  <c r="D68" i="2"/>
  <c r="E68" i="2"/>
  <c r="F68" i="2" s="1"/>
  <c r="G68" i="2"/>
  <c r="H68" i="2"/>
  <c r="I68" i="2"/>
  <c r="J68" i="2"/>
  <c r="K68" i="2"/>
  <c r="C69" i="2"/>
  <c r="D69" i="2"/>
  <c r="E69" i="2"/>
  <c r="F69" i="2" s="1"/>
  <c r="G69" i="2"/>
  <c r="H69" i="2"/>
  <c r="I69" i="2"/>
  <c r="J69" i="2"/>
  <c r="K69" i="2"/>
  <c r="C70" i="2"/>
  <c r="D70" i="2"/>
  <c r="E70" i="2"/>
  <c r="F70" i="2" s="1"/>
  <c r="G70" i="2"/>
  <c r="H70" i="2"/>
  <c r="I70" i="2"/>
  <c r="J70" i="2"/>
  <c r="K70" i="2"/>
  <c r="C71" i="2"/>
  <c r="D71" i="2"/>
  <c r="E71" i="2"/>
  <c r="F71" i="2" s="1"/>
  <c r="G71" i="2"/>
  <c r="H71" i="2"/>
  <c r="I71" i="2"/>
  <c r="J71" i="2"/>
  <c r="K71" i="2"/>
  <c r="C72" i="2"/>
  <c r="D72" i="2"/>
  <c r="E72" i="2"/>
  <c r="F72" i="2" s="1"/>
  <c r="G72" i="2"/>
  <c r="H72" i="2"/>
  <c r="I72" i="2"/>
  <c r="J72" i="2"/>
  <c r="K72" i="2"/>
  <c r="C73" i="2"/>
  <c r="D73" i="2"/>
  <c r="E73" i="2"/>
  <c r="F73" i="2" s="1"/>
  <c r="G73" i="2"/>
  <c r="H73" i="2"/>
  <c r="I73" i="2"/>
  <c r="J73" i="2"/>
  <c r="K73" i="2"/>
  <c r="C74" i="2"/>
  <c r="D74" i="2"/>
  <c r="E74" i="2"/>
  <c r="F74" i="2" s="1"/>
  <c r="G74" i="2"/>
  <c r="H74" i="2"/>
  <c r="I74" i="2"/>
  <c r="J74" i="2"/>
  <c r="K74" i="2"/>
  <c r="C75" i="2"/>
  <c r="D75" i="2"/>
  <c r="E75" i="2"/>
  <c r="F75" i="2" s="1"/>
  <c r="G75" i="2"/>
  <c r="H75" i="2"/>
  <c r="I75" i="2"/>
  <c r="J75" i="2"/>
  <c r="K75" i="2"/>
  <c r="C76" i="2"/>
  <c r="D76" i="2"/>
  <c r="E76" i="2"/>
  <c r="F76" i="2" s="1"/>
  <c r="G76" i="2"/>
  <c r="H76" i="2"/>
  <c r="I76" i="2"/>
  <c r="J76" i="2"/>
  <c r="K76" i="2"/>
  <c r="C77" i="2"/>
  <c r="D77" i="2"/>
  <c r="E77" i="2"/>
  <c r="F77" i="2" s="1"/>
  <c r="G77" i="2"/>
  <c r="H77" i="2"/>
  <c r="I77" i="2"/>
  <c r="J77" i="2"/>
  <c r="K77" i="2"/>
  <c r="C78" i="2"/>
  <c r="D78" i="2"/>
  <c r="E78" i="2"/>
  <c r="F78" i="2" s="1"/>
  <c r="G78" i="2"/>
  <c r="H78" i="2"/>
  <c r="I78" i="2"/>
  <c r="J78" i="2"/>
  <c r="K78" i="2"/>
  <c r="C79" i="2"/>
  <c r="D79" i="2"/>
  <c r="E79" i="2"/>
  <c r="F79" i="2" s="1"/>
  <c r="G79" i="2"/>
  <c r="H79" i="2"/>
  <c r="I79" i="2"/>
  <c r="J79" i="2"/>
  <c r="K79" i="2"/>
  <c r="C80" i="2"/>
  <c r="D80" i="2"/>
  <c r="E80" i="2"/>
  <c r="F80" i="2" s="1"/>
  <c r="G80" i="2"/>
  <c r="H80" i="2"/>
  <c r="I80" i="2"/>
  <c r="J80" i="2"/>
  <c r="K80" i="2"/>
  <c r="C81" i="2"/>
  <c r="D81" i="2"/>
  <c r="E81" i="2"/>
  <c r="F81" i="2" s="1"/>
  <c r="G81" i="2"/>
  <c r="H81" i="2"/>
  <c r="I81" i="2"/>
  <c r="J81" i="2"/>
  <c r="K81" i="2"/>
  <c r="C82" i="2"/>
  <c r="D82" i="2"/>
  <c r="E82" i="2"/>
  <c r="F82" i="2" s="1"/>
  <c r="G82" i="2"/>
  <c r="H82" i="2"/>
  <c r="I82" i="2"/>
  <c r="J82" i="2"/>
  <c r="K82" i="2"/>
  <c r="C83" i="2"/>
  <c r="D83" i="2"/>
  <c r="E83" i="2"/>
  <c r="F83" i="2" s="1"/>
  <c r="G83" i="2"/>
  <c r="H83" i="2"/>
  <c r="I83" i="2"/>
  <c r="J83" i="2"/>
  <c r="K83" i="2"/>
  <c r="C84" i="2"/>
  <c r="D84" i="2"/>
  <c r="E84" i="2"/>
  <c r="F84" i="2" s="1"/>
  <c r="G84" i="2"/>
  <c r="H84" i="2"/>
  <c r="I84" i="2"/>
  <c r="J84" i="2"/>
  <c r="K84" i="2"/>
  <c r="C85" i="2"/>
  <c r="D85" i="2"/>
  <c r="E85" i="2"/>
  <c r="F85" i="2" s="1"/>
  <c r="G85" i="2"/>
  <c r="H85" i="2"/>
  <c r="I85" i="2"/>
  <c r="J85" i="2"/>
  <c r="K85" i="2"/>
  <c r="C86" i="2"/>
  <c r="D86" i="2"/>
  <c r="E86" i="2"/>
  <c r="F86" i="2" s="1"/>
  <c r="G86" i="2"/>
  <c r="H86" i="2"/>
  <c r="I86" i="2"/>
  <c r="J86" i="2"/>
  <c r="K86" i="2"/>
  <c r="C87" i="2"/>
  <c r="D87" i="2"/>
  <c r="E87" i="2"/>
  <c r="F87" i="2" s="1"/>
  <c r="G87" i="2"/>
  <c r="H87" i="2"/>
  <c r="I87" i="2"/>
  <c r="J87" i="2"/>
  <c r="K87" i="2"/>
  <c r="C88" i="2"/>
  <c r="D88" i="2"/>
  <c r="E88" i="2"/>
  <c r="F88" i="2" s="1"/>
  <c r="G88" i="2"/>
  <c r="H88" i="2"/>
  <c r="I88" i="2"/>
  <c r="J88" i="2"/>
  <c r="K88" i="2"/>
  <c r="C89" i="2"/>
  <c r="D89" i="2"/>
  <c r="E89" i="2"/>
  <c r="F89" i="2" s="1"/>
  <c r="G89" i="2"/>
  <c r="H89" i="2"/>
  <c r="I89" i="2"/>
  <c r="J89" i="2"/>
  <c r="K89" i="2"/>
  <c r="C90" i="2"/>
  <c r="D90" i="2"/>
  <c r="E90" i="2"/>
  <c r="F90" i="2" s="1"/>
  <c r="G90" i="2"/>
  <c r="H90" i="2"/>
  <c r="I90" i="2"/>
  <c r="J90" i="2"/>
  <c r="K90" i="2"/>
  <c r="C91" i="2"/>
  <c r="D91" i="2"/>
  <c r="E91" i="2"/>
  <c r="F91" i="2" s="1"/>
  <c r="G91" i="2"/>
  <c r="H91" i="2"/>
  <c r="I91" i="2"/>
  <c r="J91" i="2"/>
  <c r="K91" i="2"/>
  <c r="C92" i="2"/>
  <c r="D92" i="2"/>
  <c r="E92" i="2"/>
  <c r="F92" i="2" s="1"/>
  <c r="G92" i="2"/>
  <c r="H92" i="2"/>
  <c r="I92" i="2"/>
  <c r="J92" i="2"/>
  <c r="K92" i="2"/>
  <c r="C93" i="2"/>
  <c r="D93" i="2"/>
  <c r="E93" i="2"/>
  <c r="F93" i="2" s="1"/>
  <c r="G93" i="2"/>
  <c r="H93" i="2"/>
  <c r="I93" i="2"/>
  <c r="J93" i="2"/>
  <c r="K93" i="2"/>
  <c r="C94" i="2"/>
  <c r="D94" i="2"/>
  <c r="E94" i="2"/>
  <c r="F94" i="2" s="1"/>
  <c r="G94" i="2"/>
  <c r="H94" i="2"/>
  <c r="I94" i="2"/>
  <c r="J94" i="2"/>
  <c r="K94" i="2"/>
  <c r="C95" i="2"/>
  <c r="D95" i="2"/>
  <c r="E95" i="2"/>
  <c r="F95" i="2" s="1"/>
  <c r="G95" i="2"/>
  <c r="H95" i="2"/>
  <c r="I95" i="2"/>
  <c r="J95" i="2"/>
  <c r="K95" i="2"/>
  <c r="C96" i="2"/>
  <c r="D96" i="2"/>
  <c r="E96" i="2"/>
  <c r="F96" i="2" s="1"/>
  <c r="G96" i="2"/>
  <c r="H96" i="2"/>
  <c r="I96" i="2"/>
  <c r="J96" i="2"/>
  <c r="K96" i="2"/>
  <c r="C97" i="2"/>
  <c r="D97" i="2"/>
  <c r="E97" i="2"/>
  <c r="F97" i="2" s="1"/>
  <c r="G97" i="2"/>
  <c r="H97" i="2"/>
  <c r="I97" i="2"/>
  <c r="J97" i="2"/>
  <c r="K97" i="2"/>
  <c r="C53" i="2"/>
  <c r="D53" i="2"/>
  <c r="E53" i="2"/>
  <c r="F53" i="2" s="1"/>
  <c r="G53" i="2"/>
  <c r="H53" i="2"/>
  <c r="I53" i="2"/>
  <c r="J53" i="2"/>
  <c r="K53" i="2"/>
  <c r="C54" i="2"/>
  <c r="D54" i="2"/>
  <c r="E54" i="2"/>
  <c r="F54" i="2" s="1"/>
  <c r="G54" i="2"/>
  <c r="H54" i="2"/>
  <c r="I54" i="2"/>
  <c r="J54" i="2"/>
  <c r="K54" i="2"/>
  <c r="C55" i="2"/>
  <c r="D55" i="2"/>
  <c r="E55" i="2"/>
  <c r="F55" i="2" s="1"/>
  <c r="G55" i="2"/>
  <c r="H55" i="2"/>
  <c r="I55" i="2"/>
  <c r="J55" i="2"/>
  <c r="K55" i="2"/>
  <c r="Q6" i="1" l="1"/>
  <c r="K51" i="2" l="1"/>
  <c r="C45" i="2"/>
  <c r="D45" i="2"/>
  <c r="E45" i="2"/>
  <c r="F45" i="2" s="1"/>
  <c r="G45" i="2"/>
  <c r="H45" i="2"/>
  <c r="I45" i="2"/>
  <c r="J45" i="2"/>
  <c r="K45" i="2"/>
  <c r="C46" i="2"/>
  <c r="D46" i="2"/>
  <c r="E46" i="2"/>
  <c r="F46" i="2" s="1"/>
  <c r="G46" i="2"/>
  <c r="H46" i="2"/>
  <c r="I46" i="2"/>
  <c r="J46" i="2"/>
  <c r="K46" i="2"/>
  <c r="C47" i="2"/>
  <c r="D47" i="2"/>
  <c r="E47" i="2"/>
  <c r="F47" i="2" s="1"/>
  <c r="G47" i="2"/>
  <c r="H47" i="2"/>
  <c r="I47" i="2"/>
  <c r="J47" i="2"/>
  <c r="K47" i="2"/>
  <c r="C48" i="2"/>
  <c r="D48" i="2"/>
  <c r="E48" i="2"/>
  <c r="F48" i="2" s="1"/>
  <c r="G48" i="2"/>
  <c r="H48" i="2"/>
  <c r="I48" i="2"/>
  <c r="J48" i="2"/>
  <c r="K48" i="2"/>
  <c r="C49" i="2"/>
  <c r="D49" i="2"/>
  <c r="E49" i="2"/>
  <c r="F49" i="2" s="1"/>
  <c r="G49" i="2"/>
  <c r="H49" i="2"/>
  <c r="I49" i="2"/>
  <c r="J49" i="2"/>
  <c r="K49" i="2"/>
  <c r="C50" i="2"/>
  <c r="D50" i="2"/>
  <c r="E50" i="2"/>
  <c r="F50" i="2" s="1"/>
  <c r="G50" i="2"/>
  <c r="H50" i="2"/>
  <c r="I50" i="2"/>
  <c r="J50" i="2"/>
  <c r="K50" i="2"/>
  <c r="C51" i="2"/>
  <c r="D51" i="2"/>
  <c r="E51" i="2"/>
  <c r="F51" i="2" s="1"/>
  <c r="G51" i="2"/>
  <c r="H51" i="2"/>
  <c r="I51" i="2"/>
  <c r="J51" i="2"/>
  <c r="C52" i="2"/>
  <c r="D52" i="2"/>
  <c r="E52" i="2"/>
  <c r="F52" i="2" s="1"/>
  <c r="G52" i="2"/>
  <c r="H52" i="2"/>
  <c r="I52" i="2"/>
  <c r="J52" i="2"/>
  <c r="K52" i="2"/>
  <c r="K6" i="1" l="1"/>
  <c r="B5" i="10" l="1"/>
  <c r="B8" i="10"/>
  <c r="B7" i="10"/>
  <c r="B6" i="10"/>
  <c r="C44" i="2"/>
  <c r="D44" i="2"/>
  <c r="E44" i="2"/>
  <c r="F44" i="2" s="1"/>
  <c r="G44" i="2"/>
  <c r="H44" i="2"/>
  <c r="I44" i="2"/>
  <c r="J44" i="2"/>
  <c r="K44" i="2"/>
  <c r="C27" i="2"/>
  <c r="D27" i="2"/>
  <c r="E27" i="2"/>
  <c r="F27" i="2" s="1"/>
  <c r="G27" i="2"/>
  <c r="H27" i="2"/>
  <c r="I27" i="2"/>
  <c r="J27" i="2"/>
  <c r="K27" i="2"/>
  <c r="C28" i="2"/>
  <c r="D28" i="2"/>
  <c r="E28" i="2"/>
  <c r="F28" i="2" s="1"/>
  <c r="G28" i="2"/>
  <c r="H28" i="2"/>
  <c r="I28" i="2"/>
  <c r="J28" i="2"/>
  <c r="K28" i="2"/>
  <c r="C29" i="2"/>
  <c r="D29" i="2"/>
  <c r="E29" i="2"/>
  <c r="F29" i="2" s="1"/>
  <c r="G29" i="2"/>
  <c r="H29" i="2"/>
  <c r="I29" i="2"/>
  <c r="J29" i="2"/>
  <c r="K29" i="2"/>
  <c r="C30" i="2"/>
  <c r="D30" i="2"/>
  <c r="E30" i="2"/>
  <c r="F30" i="2" s="1"/>
  <c r="G30" i="2"/>
  <c r="H30" i="2"/>
  <c r="I30" i="2"/>
  <c r="J30" i="2"/>
  <c r="K30" i="2"/>
  <c r="C31" i="2"/>
  <c r="D31" i="2"/>
  <c r="E31" i="2"/>
  <c r="F31" i="2" s="1"/>
  <c r="G31" i="2"/>
  <c r="H31" i="2"/>
  <c r="I31" i="2"/>
  <c r="J31" i="2"/>
  <c r="K31" i="2"/>
  <c r="C32" i="2"/>
  <c r="D32" i="2"/>
  <c r="E32" i="2"/>
  <c r="F32" i="2" s="1"/>
  <c r="G32" i="2"/>
  <c r="H32" i="2"/>
  <c r="I32" i="2"/>
  <c r="J32" i="2"/>
  <c r="K32" i="2"/>
  <c r="C33" i="2"/>
  <c r="D33" i="2"/>
  <c r="E33" i="2"/>
  <c r="F33" i="2" s="1"/>
  <c r="G33" i="2"/>
  <c r="H33" i="2"/>
  <c r="I33" i="2"/>
  <c r="J33" i="2"/>
  <c r="K33" i="2"/>
  <c r="C34" i="2"/>
  <c r="D34" i="2"/>
  <c r="E34" i="2"/>
  <c r="F34" i="2" s="1"/>
  <c r="G34" i="2"/>
  <c r="H34" i="2"/>
  <c r="I34" i="2"/>
  <c r="J34" i="2"/>
  <c r="K34" i="2"/>
  <c r="C35" i="2"/>
  <c r="D35" i="2"/>
  <c r="E35" i="2"/>
  <c r="F35" i="2" s="1"/>
  <c r="G35" i="2"/>
  <c r="H35" i="2"/>
  <c r="I35" i="2"/>
  <c r="J35" i="2"/>
  <c r="K35" i="2"/>
  <c r="C36" i="2"/>
  <c r="D36" i="2"/>
  <c r="E36" i="2"/>
  <c r="F36" i="2" s="1"/>
  <c r="G36" i="2"/>
  <c r="H36" i="2"/>
  <c r="I36" i="2"/>
  <c r="J36" i="2"/>
  <c r="K36" i="2"/>
  <c r="C37" i="2"/>
  <c r="D37" i="2"/>
  <c r="E37" i="2"/>
  <c r="F37" i="2" s="1"/>
  <c r="G37" i="2"/>
  <c r="H37" i="2"/>
  <c r="I37" i="2"/>
  <c r="J37" i="2"/>
  <c r="K37" i="2"/>
  <c r="C38" i="2"/>
  <c r="D38" i="2"/>
  <c r="E38" i="2"/>
  <c r="F38" i="2" s="1"/>
  <c r="G38" i="2"/>
  <c r="H38" i="2"/>
  <c r="I38" i="2"/>
  <c r="J38" i="2"/>
  <c r="K38" i="2"/>
  <c r="C39" i="2"/>
  <c r="D39" i="2"/>
  <c r="E39" i="2"/>
  <c r="F39" i="2" s="1"/>
  <c r="G39" i="2"/>
  <c r="H39" i="2"/>
  <c r="I39" i="2"/>
  <c r="J39" i="2"/>
  <c r="K39" i="2"/>
  <c r="C40" i="2"/>
  <c r="D40" i="2"/>
  <c r="E40" i="2"/>
  <c r="F40" i="2" s="1"/>
  <c r="G40" i="2"/>
  <c r="H40" i="2"/>
  <c r="I40" i="2"/>
  <c r="J40" i="2"/>
  <c r="K40" i="2"/>
  <c r="C41" i="2"/>
  <c r="D41" i="2"/>
  <c r="E41" i="2"/>
  <c r="F41" i="2" s="1"/>
  <c r="G41" i="2"/>
  <c r="H41" i="2"/>
  <c r="I41" i="2"/>
  <c r="J41" i="2"/>
  <c r="K41" i="2"/>
  <c r="C42" i="2"/>
  <c r="D42" i="2"/>
  <c r="E42" i="2"/>
  <c r="F42" i="2" s="1"/>
  <c r="G42" i="2"/>
  <c r="H42" i="2"/>
  <c r="I42" i="2"/>
  <c r="J42" i="2"/>
  <c r="K42" i="2"/>
  <c r="C43" i="2"/>
  <c r="D43" i="2"/>
  <c r="E43" i="2"/>
  <c r="F43" i="2" s="1"/>
  <c r="G43" i="2"/>
  <c r="H43" i="2"/>
  <c r="I43" i="2"/>
  <c r="J43" i="2"/>
  <c r="K43" i="2"/>
  <c r="C6" i="2"/>
  <c r="D6" i="2"/>
  <c r="E6" i="2"/>
  <c r="F6" i="2" s="1"/>
  <c r="G6" i="2"/>
  <c r="H6" i="2"/>
  <c r="I6" i="2"/>
  <c r="J6" i="2"/>
  <c r="K6" i="2"/>
  <c r="C7" i="2"/>
  <c r="D7" i="2"/>
  <c r="E7" i="2"/>
  <c r="F7" i="2" s="1"/>
  <c r="G7" i="2"/>
  <c r="H7" i="2"/>
  <c r="I7" i="2"/>
  <c r="J7" i="2"/>
  <c r="K7" i="2"/>
  <c r="C8" i="2"/>
  <c r="D8" i="2"/>
  <c r="E8" i="2"/>
  <c r="F8" i="2" s="1"/>
  <c r="G8" i="2"/>
  <c r="H8" i="2"/>
  <c r="I8" i="2"/>
  <c r="J8" i="2"/>
  <c r="K8" i="2"/>
  <c r="C9" i="2"/>
  <c r="D9" i="2"/>
  <c r="E9" i="2"/>
  <c r="F9" i="2" s="1"/>
  <c r="G9" i="2"/>
  <c r="H9" i="2"/>
  <c r="I9" i="2"/>
  <c r="J9" i="2"/>
  <c r="K9" i="2"/>
  <c r="C10" i="2"/>
  <c r="D10" i="2"/>
  <c r="E10" i="2"/>
  <c r="F10" i="2" s="1"/>
  <c r="G10" i="2"/>
  <c r="H10" i="2"/>
  <c r="I10" i="2"/>
  <c r="J10" i="2"/>
  <c r="K10" i="2"/>
  <c r="C11" i="2"/>
  <c r="D11" i="2"/>
  <c r="E11" i="2"/>
  <c r="F11" i="2" s="1"/>
  <c r="G11" i="2"/>
  <c r="H11" i="2"/>
  <c r="I11" i="2"/>
  <c r="J11" i="2"/>
  <c r="K11" i="2"/>
  <c r="C12" i="2"/>
  <c r="D12" i="2"/>
  <c r="E12" i="2"/>
  <c r="F12" i="2" s="1"/>
  <c r="G12" i="2"/>
  <c r="H12" i="2"/>
  <c r="I12" i="2"/>
  <c r="J12" i="2"/>
  <c r="K12" i="2"/>
  <c r="C13" i="2"/>
  <c r="D13" i="2"/>
  <c r="E13" i="2"/>
  <c r="F13" i="2" s="1"/>
  <c r="G13" i="2"/>
  <c r="H13" i="2"/>
  <c r="I13" i="2"/>
  <c r="J13" i="2"/>
  <c r="K13" i="2"/>
  <c r="C14" i="2"/>
  <c r="D14" i="2"/>
  <c r="E14" i="2"/>
  <c r="F14" i="2" s="1"/>
  <c r="G14" i="2"/>
  <c r="H14" i="2"/>
  <c r="I14" i="2"/>
  <c r="J14" i="2"/>
  <c r="K14" i="2"/>
  <c r="C15" i="2"/>
  <c r="D15" i="2"/>
  <c r="E15" i="2"/>
  <c r="F15" i="2" s="1"/>
  <c r="G15" i="2"/>
  <c r="H15" i="2"/>
  <c r="I15" i="2"/>
  <c r="J15" i="2"/>
  <c r="K15" i="2"/>
  <c r="C16" i="2"/>
  <c r="D16" i="2"/>
  <c r="E16" i="2"/>
  <c r="F16" i="2" s="1"/>
  <c r="G16" i="2"/>
  <c r="H16" i="2"/>
  <c r="I16" i="2"/>
  <c r="J16" i="2"/>
  <c r="K16" i="2"/>
  <c r="C17" i="2"/>
  <c r="D17" i="2"/>
  <c r="E17" i="2"/>
  <c r="F17" i="2" s="1"/>
  <c r="G17" i="2"/>
  <c r="H17" i="2"/>
  <c r="I17" i="2"/>
  <c r="J17" i="2"/>
  <c r="K17" i="2"/>
  <c r="C18" i="2"/>
  <c r="D18" i="2"/>
  <c r="E18" i="2"/>
  <c r="F18" i="2" s="1"/>
  <c r="G18" i="2"/>
  <c r="H18" i="2"/>
  <c r="I18" i="2"/>
  <c r="J18" i="2"/>
  <c r="K18" i="2"/>
  <c r="C19" i="2"/>
  <c r="D19" i="2"/>
  <c r="E19" i="2"/>
  <c r="F19" i="2" s="1"/>
  <c r="G19" i="2"/>
  <c r="H19" i="2"/>
  <c r="I19" i="2"/>
  <c r="J19" i="2"/>
  <c r="K19" i="2"/>
  <c r="C20" i="2"/>
  <c r="D20" i="2"/>
  <c r="E20" i="2"/>
  <c r="F20" i="2" s="1"/>
  <c r="G20" i="2"/>
  <c r="H20" i="2"/>
  <c r="I20" i="2"/>
  <c r="J20" i="2"/>
  <c r="K20" i="2"/>
  <c r="C21" i="2"/>
  <c r="D21" i="2"/>
  <c r="E21" i="2"/>
  <c r="F21" i="2" s="1"/>
  <c r="G21" i="2"/>
  <c r="H21" i="2"/>
  <c r="I21" i="2"/>
  <c r="J21" i="2"/>
  <c r="K21" i="2"/>
  <c r="C22" i="2"/>
  <c r="D22" i="2"/>
  <c r="E22" i="2"/>
  <c r="F22" i="2" s="1"/>
  <c r="G22" i="2"/>
  <c r="H22" i="2"/>
  <c r="I22" i="2"/>
  <c r="J22" i="2"/>
  <c r="K22" i="2"/>
  <c r="C23" i="2"/>
  <c r="D23" i="2"/>
  <c r="E23" i="2"/>
  <c r="F23" i="2" s="1"/>
  <c r="G23" i="2"/>
  <c r="H23" i="2"/>
  <c r="I23" i="2"/>
  <c r="J23" i="2"/>
  <c r="K23" i="2"/>
  <c r="C24" i="2"/>
  <c r="D24" i="2"/>
  <c r="E24" i="2"/>
  <c r="F24" i="2" s="1"/>
  <c r="G24" i="2"/>
  <c r="H24" i="2"/>
  <c r="I24" i="2"/>
  <c r="J24" i="2"/>
  <c r="K24" i="2"/>
  <c r="C25" i="2"/>
  <c r="D25" i="2"/>
  <c r="E25" i="2"/>
  <c r="F25" i="2" s="1"/>
  <c r="G25" i="2"/>
  <c r="H25" i="2"/>
  <c r="I25" i="2"/>
  <c r="J25" i="2"/>
  <c r="K25" i="2"/>
  <c r="C26" i="2"/>
  <c r="D26" i="2"/>
  <c r="E26" i="2"/>
  <c r="F26" i="2" s="1"/>
  <c r="G26" i="2"/>
  <c r="H26" i="2"/>
  <c r="I26" i="2"/>
  <c r="J26" i="2"/>
  <c r="K26" i="2"/>
  <c r="N30" i="11" l="1" a="1"/>
  <c r="N30" i="11" s="1"/>
  <c r="Q30" i="11" a="1"/>
  <c r="Q30" i="11" s="1"/>
  <c r="T30" i="11" a="1"/>
  <c r="T30" i="11" s="1"/>
  <c r="U30" i="11" s="1"/>
  <c r="N31" i="11" a="1"/>
  <c r="N31" i="11" s="1"/>
  <c r="O31" i="11" s="1"/>
  <c r="Q31" i="11" a="1"/>
  <c r="Q31" i="11" s="1"/>
  <c r="R31" i="11" s="1"/>
  <c r="T31" i="11" a="1"/>
  <c r="T31" i="11" s="1"/>
  <c r="U31" i="11" s="1"/>
  <c r="N32" i="11" a="1"/>
  <c r="N32" i="11" s="1"/>
  <c r="O32" i="11" s="1"/>
  <c r="Q32" i="11" a="1"/>
  <c r="Q32" i="11" s="1"/>
  <c r="R32" i="11" s="1"/>
  <c r="T32" i="11" a="1"/>
  <c r="T32" i="11" s="1"/>
  <c r="U32" i="11" s="1"/>
  <c r="N33" i="11" a="1"/>
  <c r="N33" i="11" s="1"/>
  <c r="O33" i="11" s="1"/>
  <c r="Q33" i="11" a="1"/>
  <c r="Q33" i="11" s="1"/>
  <c r="R33" i="11" s="1"/>
  <c r="T33" i="11" a="1"/>
  <c r="T33" i="11" s="1"/>
  <c r="U33" i="11" s="1"/>
  <c r="N34" i="11" a="1"/>
  <c r="N34" i="11" s="1"/>
  <c r="O34" i="11" s="1"/>
  <c r="Q34" i="11" a="1"/>
  <c r="Q34" i="11" s="1"/>
  <c r="R34" i="11" s="1"/>
  <c r="T34" i="11" a="1"/>
  <c r="T34" i="11" s="1"/>
  <c r="U34" i="11" s="1"/>
  <c r="N35" i="11" a="1"/>
  <c r="N35" i="11" s="1"/>
  <c r="O35" i="11" s="1"/>
  <c r="Q35" i="11" a="1"/>
  <c r="Q35" i="11" s="1"/>
  <c r="R35" i="11" s="1"/>
  <c r="T35" i="11" a="1"/>
  <c r="T35" i="11" s="1"/>
  <c r="U35" i="11" s="1"/>
  <c r="N36" i="11" a="1"/>
  <c r="N36" i="11" s="1"/>
  <c r="O36" i="11" s="1"/>
  <c r="Q36" i="11" a="1"/>
  <c r="Q36" i="11" s="1"/>
  <c r="R36" i="11" s="1"/>
  <c r="T36" i="11" a="1"/>
  <c r="T36" i="11" s="1"/>
  <c r="U36" i="11" s="1"/>
  <c r="N37" i="11" a="1"/>
  <c r="N37" i="11" s="1"/>
  <c r="O37" i="11" s="1"/>
  <c r="Q37" i="11" a="1"/>
  <c r="Q37" i="11" s="1"/>
  <c r="R37" i="11" s="1"/>
  <c r="T37" i="11" a="1"/>
  <c r="T37" i="11" s="1"/>
  <c r="U37" i="11" s="1"/>
  <c r="N38" i="11" a="1"/>
  <c r="N38" i="11" s="1"/>
  <c r="O38" i="11" s="1"/>
  <c r="Q38" i="11" a="1"/>
  <c r="Q38" i="11" s="1"/>
  <c r="R38" i="11" s="1"/>
  <c r="T38" i="11" a="1"/>
  <c r="T38" i="11" s="1"/>
  <c r="U38" i="11" s="1"/>
  <c r="N39" i="11" a="1"/>
  <c r="N39" i="11" s="1"/>
  <c r="O39" i="11" s="1"/>
  <c r="Q39" i="11" a="1"/>
  <c r="Q39" i="11" s="1"/>
  <c r="R39" i="11" s="1"/>
  <c r="T39" i="11" a="1"/>
  <c r="T39" i="11" s="1"/>
  <c r="U39" i="11" s="1"/>
  <c r="N40" i="11" a="1"/>
  <c r="N40" i="11" s="1"/>
  <c r="O40" i="11" s="1"/>
  <c r="Q40" i="11" a="1"/>
  <c r="Q40" i="11" s="1"/>
  <c r="R40" i="11" s="1"/>
  <c r="T40" i="11" a="1"/>
  <c r="T40" i="11" s="1"/>
  <c r="U40" i="11" s="1"/>
  <c r="N41" i="11" a="1"/>
  <c r="N41" i="11" s="1"/>
  <c r="O41" i="11" s="1"/>
  <c r="Q41" i="11" a="1"/>
  <c r="Q41" i="11" s="1"/>
  <c r="R41" i="11" s="1"/>
  <c r="T41" i="11" a="1"/>
  <c r="T41" i="11" s="1"/>
  <c r="U41" i="11" s="1"/>
  <c r="N42" i="11" a="1"/>
  <c r="N42" i="11" s="1"/>
  <c r="O42" i="11" s="1"/>
  <c r="Q42" i="11" a="1"/>
  <c r="Q42" i="11" s="1"/>
  <c r="R42" i="11" s="1"/>
  <c r="T42" i="11" a="1"/>
  <c r="T42" i="11" s="1"/>
  <c r="U42" i="11" s="1"/>
  <c r="N43" i="11" a="1"/>
  <c r="N43" i="11" s="1"/>
  <c r="Q43" i="11" a="1"/>
  <c r="Q43" i="11" s="1"/>
  <c r="R43" i="11" s="1"/>
  <c r="T43" i="11" a="1"/>
  <c r="T43" i="11" s="1"/>
  <c r="N44" i="11" a="1"/>
  <c r="N44" i="11" s="1"/>
  <c r="O44" i="11" s="1"/>
  <c r="Q44" i="11" a="1"/>
  <c r="Q44" i="11" s="1"/>
  <c r="T44" i="11" a="1"/>
  <c r="T44" i="11" s="1"/>
  <c r="U44" i="11" s="1"/>
  <c r="N45" i="11" a="1"/>
  <c r="N45" i="11" s="1"/>
  <c r="Q45" i="11" a="1"/>
  <c r="Q45" i="11" s="1"/>
  <c r="R45" i="11" s="1"/>
  <c r="T45" i="11" a="1"/>
  <c r="T45" i="11" s="1"/>
  <c r="N46" i="11" a="1"/>
  <c r="N46" i="11" s="1"/>
  <c r="P46" i="11" s="1"/>
  <c r="Q46" i="11" a="1"/>
  <c r="Q46" i="11" s="1"/>
  <c r="T46" i="11" a="1"/>
  <c r="T46" i="11" s="1"/>
  <c r="U46" i="11" s="1"/>
  <c r="N47" i="11" a="1"/>
  <c r="N47" i="11" s="1"/>
  <c r="Q47" i="11" a="1"/>
  <c r="Q47" i="11" s="1"/>
  <c r="R47" i="11" s="1"/>
  <c r="T47" i="11" a="1"/>
  <c r="T47" i="11" s="1"/>
  <c r="N48" i="11" a="1"/>
  <c r="N48" i="11" s="1"/>
  <c r="O48" i="11" s="1"/>
  <c r="Q48" i="11" a="1"/>
  <c r="Q48" i="11" s="1"/>
  <c r="T48" i="11" a="1"/>
  <c r="T48" i="11" s="1"/>
  <c r="V48" i="11" s="1"/>
  <c r="N49" i="11" a="1"/>
  <c r="N49" i="11" s="1"/>
  <c r="Q49" i="11" a="1"/>
  <c r="Q49" i="11" s="1"/>
  <c r="R49" i="11" s="1"/>
  <c r="T49" i="11" a="1"/>
  <c r="T49" i="11" s="1"/>
  <c r="N50" i="11" a="1"/>
  <c r="N50" i="11" s="1"/>
  <c r="P50" i="11" s="1"/>
  <c r="Q50" i="11" a="1"/>
  <c r="Q50" i="11" s="1"/>
  <c r="S50" i="11" s="1"/>
  <c r="T50" i="11" a="1"/>
  <c r="T50" i="11" s="1"/>
  <c r="U50" i="11" s="1"/>
  <c r="N51" i="11" a="1"/>
  <c r="N51" i="11" s="1"/>
  <c r="Q51" i="11" a="1"/>
  <c r="Q51" i="11" s="1"/>
  <c r="T51" i="11" a="1"/>
  <c r="T51" i="11" s="1"/>
  <c r="V51" i="11" s="1"/>
  <c r="N52" i="11" a="1"/>
  <c r="N52" i="11" s="1"/>
  <c r="O52" i="11" s="1"/>
  <c r="Q52" i="11" a="1"/>
  <c r="Q52" i="11" s="1"/>
  <c r="T52" i="11" a="1"/>
  <c r="T52" i="11" s="1"/>
  <c r="V52" i="11" s="1"/>
  <c r="N53" i="11" a="1"/>
  <c r="N53" i="11" s="1"/>
  <c r="P53" i="11" s="1"/>
  <c r="Q53" i="11" a="1"/>
  <c r="Q53" i="11" s="1"/>
  <c r="R53" i="11" s="1"/>
  <c r="T53" i="11" a="1"/>
  <c r="T53" i="11" s="1"/>
  <c r="N54" i="11" a="1"/>
  <c r="N54" i="11" s="1"/>
  <c r="P54" i="11" s="1"/>
  <c r="Q54" i="11" a="1"/>
  <c r="Q54" i="11" s="1"/>
  <c r="T54" i="11" a="1"/>
  <c r="T54" i="11" s="1"/>
  <c r="U54" i="11" s="1"/>
  <c r="N55" i="11" a="1"/>
  <c r="N55" i="11" s="1"/>
  <c r="Q55" i="11" a="1"/>
  <c r="Q55" i="11" s="1"/>
  <c r="S55" i="11" s="1"/>
  <c r="T55" i="11" a="1"/>
  <c r="T55" i="11" s="1"/>
  <c r="N56" i="11" a="1"/>
  <c r="N56" i="11" s="1"/>
  <c r="O56" i="11" s="1"/>
  <c r="Q56" i="11" a="1"/>
  <c r="Q56" i="11" s="1"/>
  <c r="T56" i="11" a="1"/>
  <c r="T56" i="11" s="1"/>
  <c r="V56" i="11" s="1"/>
  <c r="N57" i="11" a="1"/>
  <c r="N57" i="11" s="1"/>
  <c r="Q57" i="11" a="1"/>
  <c r="Q57" i="11" s="1"/>
  <c r="R57" i="11" s="1"/>
  <c r="T57" i="11" a="1"/>
  <c r="T57" i="11" s="1"/>
  <c r="N58" i="11" a="1"/>
  <c r="N58" i="11" s="1"/>
  <c r="Q58" i="11" a="1"/>
  <c r="Q58" i="11" s="1"/>
  <c r="S58" i="11" s="1"/>
  <c r="T58" i="11" a="1"/>
  <c r="T58" i="11" s="1"/>
  <c r="U58" i="11" s="1"/>
  <c r="N59" i="11" a="1"/>
  <c r="N59" i="11" s="1"/>
  <c r="Q59" i="11" a="1"/>
  <c r="Q59" i="11" s="1"/>
  <c r="T59" i="11" a="1"/>
  <c r="T59" i="11" s="1"/>
  <c r="U59" i="11" s="1"/>
  <c r="N60" i="11" a="1"/>
  <c r="N60" i="11" s="1"/>
  <c r="O60" i="11" s="1"/>
  <c r="Q60" i="11" a="1"/>
  <c r="Q60" i="11" s="1"/>
  <c r="T60" i="11" a="1"/>
  <c r="T60" i="11" s="1"/>
  <c r="V60" i="11" s="1"/>
  <c r="N61" i="11" a="1"/>
  <c r="N61" i="11" s="1"/>
  <c r="Q61" i="11" a="1"/>
  <c r="Q61" i="11" s="1"/>
  <c r="T61" i="11" a="1"/>
  <c r="T61" i="11" s="1"/>
  <c r="V61" i="11" s="1"/>
  <c r="N62" i="11" a="1"/>
  <c r="N62" i="11" s="1"/>
  <c r="Q62" i="11" a="1"/>
  <c r="Q62" i="11" s="1"/>
  <c r="S62" i="11" s="1"/>
  <c r="T62" i="11" a="1"/>
  <c r="T62" i="11" s="1"/>
  <c r="N63" i="11" a="1"/>
  <c r="N63" i="11" s="1"/>
  <c r="P63" i="11" s="1"/>
  <c r="Q63" i="11" a="1"/>
  <c r="Q63" i="11" s="1"/>
  <c r="T63" i="11" a="1"/>
  <c r="T63" i="11" s="1"/>
  <c r="V63" i="11" s="1"/>
  <c r="N64" i="11" a="1"/>
  <c r="N64" i="11" s="1"/>
  <c r="O64" i="11" s="1"/>
  <c r="Q64" i="11" a="1"/>
  <c r="Q64" i="11" s="1"/>
  <c r="T64" i="11" a="1"/>
  <c r="T64" i="11" s="1"/>
  <c r="V64" i="11" s="1"/>
  <c r="N65" i="11" a="1"/>
  <c r="N65" i="11" s="1"/>
  <c r="Q65" i="11" a="1"/>
  <c r="Q65" i="11" s="1"/>
  <c r="R65" i="11" s="1"/>
  <c r="T65" i="11" a="1"/>
  <c r="T65" i="11" s="1"/>
  <c r="V65" i="11" s="1"/>
  <c r="N66" i="11" a="1"/>
  <c r="N66" i="11" s="1"/>
  <c r="P66" i="11" s="1"/>
  <c r="Q66" i="11" a="1"/>
  <c r="Q66" i="11" s="1"/>
  <c r="S66" i="11" s="1"/>
  <c r="T66" i="11" a="1"/>
  <c r="T66" i="11" s="1"/>
  <c r="U66" i="11" s="1"/>
  <c r="N67" i="11" a="1"/>
  <c r="N67" i="11" s="1"/>
  <c r="Q67" i="11" a="1"/>
  <c r="Q67" i="11" s="1"/>
  <c r="S67" i="11" s="1"/>
  <c r="T67" i="11" a="1"/>
  <c r="T67" i="11" s="1"/>
  <c r="N68" i="11" a="1"/>
  <c r="N68" i="11" s="1"/>
  <c r="O68" i="11" s="1"/>
  <c r="Q68" i="11" a="1"/>
  <c r="Q68" i="11" s="1"/>
  <c r="T68" i="11" a="1"/>
  <c r="T68" i="11" s="1"/>
  <c r="U68" i="11" s="1"/>
  <c r="N69" i="11" a="1"/>
  <c r="N69" i="11" s="1"/>
  <c r="Q69" i="11" a="1"/>
  <c r="Q69" i="11" s="1"/>
  <c r="T69" i="11" a="1"/>
  <c r="T69" i="11" s="1"/>
  <c r="V69" i="11" s="1"/>
  <c r="N70" i="11" a="1"/>
  <c r="N70" i="11" s="1"/>
  <c r="Q70" i="11" a="1"/>
  <c r="Q70" i="11" s="1"/>
  <c r="T70" i="11" a="1"/>
  <c r="T70" i="11" s="1"/>
  <c r="U70" i="11" s="1"/>
  <c r="N71" i="11" a="1"/>
  <c r="N71" i="11" s="1"/>
  <c r="P71" i="11" s="1"/>
  <c r="Q71" i="11" a="1"/>
  <c r="Q71" i="11" s="1"/>
  <c r="R71" i="11" s="1"/>
  <c r="T71" i="11" a="1"/>
  <c r="T71" i="11" s="1"/>
  <c r="V71" i="11" s="1"/>
  <c r="N72" i="11" a="1"/>
  <c r="N72" i="11" s="1"/>
  <c r="P72" i="11" s="1"/>
  <c r="Q72" i="11" a="1"/>
  <c r="Q72" i="11" s="1"/>
  <c r="T72" i="11" a="1"/>
  <c r="T72" i="11" s="1"/>
  <c r="N73" i="11" a="1"/>
  <c r="N73" i="11" s="1"/>
  <c r="Q73" i="11" a="1"/>
  <c r="Q73" i="11" s="1"/>
  <c r="S73" i="11" s="1"/>
  <c r="T73" i="11" a="1"/>
  <c r="T73" i="11" s="1"/>
  <c r="N74" i="11" a="1"/>
  <c r="N74" i="11" s="1"/>
  <c r="Q74" i="11" a="1"/>
  <c r="Q74" i="11" s="1"/>
  <c r="T74" i="11" a="1"/>
  <c r="T74" i="11" s="1"/>
  <c r="V74" i="11" s="1"/>
  <c r="N75" i="11" a="1"/>
  <c r="N75" i="11" s="1"/>
  <c r="Q75" i="11" a="1"/>
  <c r="Q75" i="11" s="1"/>
  <c r="T75" i="11" a="1"/>
  <c r="T75" i="11" s="1"/>
  <c r="N76" i="11" a="1"/>
  <c r="N76" i="11" s="1"/>
  <c r="P76" i="11" s="1"/>
  <c r="Q76" i="11" a="1"/>
  <c r="Q76" i="11" s="1"/>
  <c r="T76" i="11" a="1"/>
  <c r="T76" i="11" s="1"/>
  <c r="V76" i="11" s="1"/>
  <c r="N77" i="11" a="1"/>
  <c r="N77" i="11" s="1"/>
  <c r="Q77" i="11" a="1"/>
  <c r="Q77" i="11" s="1"/>
  <c r="S77" i="11" s="1"/>
  <c r="T77" i="11" a="1"/>
  <c r="T77" i="11" s="1"/>
  <c r="N78" i="11" a="1"/>
  <c r="N78" i="11" s="1"/>
  <c r="P78" i="11" s="1"/>
  <c r="Q78" i="11" a="1"/>
  <c r="Q78" i="11" s="1"/>
  <c r="T78" i="11" a="1"/>
  <c r="T78" i="11" s="1"/>
  <c r="N79" i="11" a="1"/>
  <c r="N79" i="11" s="1"/>
  <c r="P79" i="11" s="1"/>
  <c r="Q79" i="11" a="1"/>
  <c r="Q79" i="11" s="1"/>
  <c r="T79" i="11" a="1"/>
  <c r="T79" i="11" s="1"/>
  <c r="N80" i="11" a="1"/>
  <c r="N80" i="11" s="1"/>
  <c r="Q80" i="11" a="1"/>
  <c r="Q80" i="11" s="1"/>
  <c r="R80" i="11" s="1"/>
  <c r="T80" i="11" a="1"/>
  <c r="T80" i="11" s="1"/>
  <c r="N81" i="11" a="1"/>
  <c r="N81" i="11" s="1"/>
  <c r="Q81" i="11" a="1"/>
  <c r="Q81" i="11" s="1"/>
  <c r="T81" i="11" a="1"/>
  <c r="T81" i="11" s="1"/>
  <c r="N82" i="11" a="1"/>
  <c r="N82" i="11" s="1"/>
  <c r="P82" i="11" s="1"/>
  <c r="Q82" i="11" a="1"/>
  <c r="Q82" i="11" s="1"/>
  <c r="R82" i="11" s="1"/>
  <c r="T82" i="11" a="1"/>
  <c r="T82" i="11" s="1"/>
  <c r="N83" i="11" a="1"/>
  <c r="N83" i="11" s="1"/>
  <c r="Q83" i="11" a="1"/>
  <c r="Q83" i="11" s="1"/>
  <c r="R83" i="11" s="1"/>
  <c r="T83" i="11" a="1"/>
  <c r="T83" i="11" s="1"/>
  <c r="N84" i="11" a="1"/>
  <c r="N84" i="11" s="1"/>
  <c r="P84" i="11" s="1"/>
  <c r="Q84" i="11" a="1"/>
  <c r="Q84" i="11" s="1"/>
  <c r="T84" i="11" a="1"/>
  <c r="T84" i="11" s="1"/>
  <c r="N85" i="11" a="1"/>
  <c r="N85" i="11" s="1"/>
  <c r="O85" i="11" s="1"/>
  <c r="Q85" i="11" a="1"/>
  <c r="Q85" i="11" s="1"/>
  <c r="T85" i="11" a="1"/>
  <c r="T85" i="11" s="1"/>
  <c r="U85" i="11" s="1"/>
  <c r="N86" i="11" a="1"/>
  <c r="N86" i="11" s="1"/>
  <c r="P86" i="11" s="1"/>
  <c r="Q86" i="11" a="1"/>
  <c r="Q86" i="11" s="1"/>
  <c r="T86" i="11" a="1"/>
  <c r="T86" i="11" s="1"/>
  <c r="N87" i="11" a="1"/>
  <c r="N87" i="11" s="1"/>
  <c r="Q87" i="11" a="1"/>
  <c r="Q87" i="11" s="1"/>
  <c r="S87" i="11" s="1"/>
  <c r="T87" i="11" a="1"/>
  <c r="T87" i="11" s="1"/>
  <c r="U87" i="11" s="1"/>
  <c r="N88" i="11" a="1"/>
  <c r="N88" i="11" s="1"/>
  <c r="P88" i="11" s="1"/>
  <c r="Q88" i="11" a="1"/>
  <c r="Q88" i="11" s="1"/>
  <c r="R88" i="11" s="1"/>
  <c r="T88" i="11" a="1"/>
  <c r="T88" i="11" s="1"/>
  <c r="V88" i="11" s="1"/>
  <c r="N89" i="11" a="1"/>
  <c r="N89" i="11" s="1"/>
  <c r="Q89" i="11" a="1"/>
  <c r="Q89" i="11" s="1"/>
  <c r="S89" i="11" s="1"/>
  <c r="T89" i="11" a="1"/>
  <c r="T89" i="11" s="1"/>
  <c r="N90" i="11" a="1"/>
  <c r="N90" i="11" s="1"/>
  <c r="P90" i="11" s="1"/>
  <c r="Q90" i="11" a="1"/>
  <c r="Q90" i="11" s="1"/>
  <c r="R90" i="11" s="1"/>
  <c r="T90" i="11" a="1"/>
  <c r="T90" i="11" s="1"/>
  <c r="N91" i="11" a="1"/>
  <c r="N91" i="11" s="1"/>
  <c r="O91" i="11" s="1"/>
  <c r="Q91" i="11" a="1"/>
  <c r="Q91" i="11" s="1"/>
  <c r="T91" i="11" a="1"/>
  <c r="T91" i="11" s="1"/>
  <c r="N92" i="11" a="1"/>
  <c r="N92" i="11" s="1"/>
  <c r="P92" i="11" s="1"/>
  <c r="Q92" i="11" a="1"/>
  <c r="Q92" i="11" s="1"/>
  <c r="T92" i="11" a="1"/>
  <c r="T92" i="11" s="1"/>
  <c r="U92" i="11" s="1"/>
  <c r="N93" i="11" a="1"/>
  <c r="N93" i="11" s="1"/>
  <c r="O93" i="11" s="1"/>
  <c r="Q93" i="11" a="1"/>
  <c r="Q93" i="11" s="1"/>
  <c r="T93" i="11" a="1"/>
  <c r="T93" i="11" s="1"/>
  <c r="N94" i="11" a="1"/>
  <c r="N94" i="11" s="1"/>
  <c r="Q94" i="11" a="1"/>
  <c r="Q94" i="11" s="1"/>
  <c r="T94" i="11" a="1"/>
  <c r="T94" i="11" s="1"/>
  <c r="V94" i="11" s="1"/>
  <c r="N95" i="11" a="1"/>
  <c r="N95" i="11" s="1"/>
  <c r="Q95" i="11" a="1"/>
  <c r="Q95" i="11" s="1"/>
  <c r="S95" i="11" s="1"/>
  <c r="T95" i="11" a="1"/>
  <c r="T95" i="11" s="1"/>
  <c r="U95" i="11" s="1"/>
  <c r="N96" i="11" a="1"/>
  <c r="N96" i="11" s="1"/>
  <c r="Q96" i="11" a="1"/>
  <c r="Q96" i="11" s="1"/>
  <c r="T96" i="11" a="1"/>
  <c r="T96" i="11" s="1"/>
  <c r="N97" i="11" a="1"/>
  <c r="N97" i="11" s="1"/>
  <c r="Q97" i="11" a="1"/>
  <c r="Q97" i="11" s="1"/>
  <c r="S97" i="11" s="1"/>
  <c r="T97" i="11" a="1"/>
  <c r="T97" i="11" s="1"/>
  <c r="N98" i="11" a="1"/>
  <c r="N98" i="11" s="1"/>
  <c r="P98" i="11" s="1"/>
  <c r="Q98" i="11" a="1"/>
  <c r="Q98" i="11" s="1"/>
  <c r="R98" i="11" s="1"/>
  <c r="T98" i="11" a="1"/>
  <c r="T98" i="11" s="1"/>
  <c r="N99" i="11" a="1"/>
  <c r="N99" i="11" s="1"/>
  <c r="Q99" i="11" a="1"/>
  <c r="Q99" i="11" s="1"/>
  <c r="S99" i="11" s="1"/>
  <c r="T99" i="11" a="1"/>
  <c r="T99" i="11" s="1"/>
  <c r="N100" i="11" a="1"/>
  <c r="N100" i="11" s="1"/>
  <c r="P100" i="11" s="1"/>
  <c r="Q100" i="11" a="1"/>
  <c r="Q100" i="11" s="1"/>
  <c r="T100" i="11" a="1"/>
  <c r="T100" i="11" s="1"/>
  <c r="N101" i="11" a="1"/>
  <c r="N101" i="11" s="1"/>
  <c r="O101" i="11" s="1"/>
  <c r="Q101" i="11" a="1"/>
  <c r="Q101" i="11" s="1"/>
  <c r="T101" i="11" a="1"/>
  <c r="T101" i="11" s="1"/>
  <c r="N102" i="11" a="1"/>
  <c r="N102" i="11" s="1"/>
  <c r="P102" i="11" s="1"/>
  <c r="Q102" i="11" a="1"/>
  <c r="Q102" i="11" s="1"/>
  <c r="T102" i="11" a="1"/>
  <c r="T102" i="11" s="1"/>
  <c r="V102" i="11" s="1"/>
  <c r="N103" i="11" a="1"/>
  <c r="N103" i="11" s="1"/>
  <c r="Q103" i="11" a="1"/>
  <c r="Q103" i="11" s="1"/>
  <c r="S103" i="11" s="1"/>
  <c r="T103" i="11" a="1"/>
  <c r="T103" i="11" s="1"/>
  <c r="U103" i="11" s="1"/>
  <c r="N104" i="11" a="1"/>
  <c r="N104" i="11" s="1"/>
  <c r="Q104" i="11" a="1"/>
  <c r="Q104" i="11" s="1"/>
  <c r="T104" i="11" a="1"/>
  <c r="T104" i="11" s="1"/>
  <c r="U104" i="11" s="1"/>
  <c r="N105" i="11" a="1"/>
  <c r="N105" i="11" s="1"/>
  <c r="Q105" i="11" a="1"/>
  <c r="Q105" i="11" s="1"/>
  <c r="S105" i="11" s="1"/>
  <c r="T105" i="11" a="1"/>
  <c r="T105" i="11" s="1"/>
  <c r="N106" i="11" a="1"/>
  <c r="N106" i="11" s="1"/>
  <c r="Q106" i="11" a="1"/>
  <c r="Q106" i="11" s="1"/>
  <c r="T106" i="11" a="1"/>
  <c r="T106" i="11" s="1"/>
  <c r="V106" i="11" s="1"/>
  <c r="N107" i="11" a="1"/>
  <c r="N107" i="11" s="1"/>
  <c r="Q107" i="11" a="1"/>
  <c r="Q107" i="11" s="1"/>
  <c r="T107" i="11" a="1"/>
  <c r="T107" i="11" s="1"/>
  <c r="V107" i="11" s="1"/>
  <c r="N108" i="11" a="1"/>
  <c r="N108" i="11" s="1"/>
  <c r="P108" i="11" s="1"/>
  <c r="Q108" i="11" a="1"/>
  <c r="Q108" i="11" s="1"/>
  <c r="T108" i="11" a="1"/>
  <c r="T108" i="11" s="1"/>
  <c r="N109" i="11" a="1"/>
  <c r="N109" i="11" s="1"/>
  <c r="P109" i="11" s="1"/>
  <c r="Q109" i="11" a="1"/>
  <c r="Q109" i="11" s="1"/>
  <c r="S109" i="11" s="1"/>
  <c r="T109" i="11" a="1"/>
  <c r="T109" i="11" s="1"/>
  <c r="N110" i="11" a="1"/>
  <c r="N110" i="11" s="1"/>
  <c r="Q110" i="11" a="1"/>
  <c r="Q110" i="11" s="1"/>
  <c r="T110" i="11" a="1"/>
  <c r="T110" i="11" s="1"/>
  <c r="V110" i="11" s="1"/>
  <c r="N111" i="11" a="1"/>
  <c r="N111" i="11" s="1"/>
  <c r="Q111" i="11" a="1"/>
  <c r="Q111" i="11" s="1"/>
  <c r="T111" i="11" a="1"/>
  <c r="T111" i="11" s="1"/>
  <c r="V111" i="11" s="1"/>
  <c r="N112" i="11" a="1"/>
  <c r="N112" i="11" s="1"/>
  <c r="P112" i="11" s="1"/>
  <c r="Q112" i="11" a="1"/>
  <c r="Q112" i="11" s="1"/>
  <c r="T112" i="11" a="1"/>
  <c r="T112" i="11" s="1"/>
  <c r="N113" i="11" a="1"/>
  <c r="N113" i="11" s="1"/>
  <c r="P113" i="11" s="1"/>
  <c r="Q113" i="11" a="1"/>
  <c r="Q113" i="11" s="1"/>
  <c r="S113" i="11" s="1"/>
  <c r="T113" i="11" a="1"/>
  <c r="T113" i="11" s="1"/>
  <c r="N114" i="11" a="1"/>
  <c r="N114" i="11" s="1"/>
  <c r="Q114" i="11" a="1"/>
  <c r="Q114" i="11" s="1"/>
  <c r="T114" i="11" a="1"/>
  <c r="T114" i="11" s="1"/>
  <c r="V114" i="11" s="1"/>
  <c r="N115" i="11" a="1"/>
  <c r="N115" i="11" s="1"/>
  <c r="Q115" i="11" a="1"/>
  <c r="Q115" i="11" s="1"/>
  <c r="T115" i="11" a="1"/>
  <c r="T115" i="11" s="1"/>
  <c r="V115" i="11" s="1"/>
  <c r="N116" i="11" a="1"/>
  <c r="N116" i="11" s="1"/>
  <c r="P116" i="11" s="1"/>
  <c r="Q116" i="11" a="1"/>
  <c r="Q116" i="11" s="1"/>
  <c r="T116" i="11" a="1"/>
  <c r="T116" i="11" s="1"/>
  <c r="N117" i="11" a="1"/>
  <c r="N117" i="11" s="1"/>
  <c r="Q117" i="11" a="1"/>
  <c r="Q117" i="11" s="1"/>
  <c r="S117" i="11" s="1"/>
  <c r="T117" i="11" a="1"/>
  <c r="T117" i="11" s="1"/>
  <c r="N118" i="11" a="1"/>
  <c r="N118" i="11" s="1"/>
  <c r="Q118" i="11" a="1"/>
  <c r="Q118" i="11" s="1"/>
  <c r="S118" i="11" s="1"/>
  <c r="T118" i="11" a="1"/>
  <c r="T118" i="11" s="1"/>
  <c r="V118" i="11" s="1"/>
  <c r="N119" i="11" a="1"/>
  <c r="N119" i="11" s="1"/>
  <c r="Q119" i="11" a="1"/>
  <c r="Q119" i="11" s="1"/>
  <c r="T119" i="11" a="1"/>
  <c r="T119" i="11" s="1"/>
  <c r="V119" i="11" s="1"/>
  <c r="N120" i="11" a="1"/>
  <c r="N120" i="11" s="1"/>
  <c r="P120" i="11" s="1"/>
  <c r="Q120" i="11" a="1"/>
  <c r="Q120" i="11" s="1"/>
  <c r="T120" i="11" a="1"/>
  <c r="T120" i="11" s="1"/>
  <c r="N121" i="11" a="1"/>
  <c r="N121" i="11" s="1"/>
  <c r="Q121" i="11" a="1"/>
  <c r="Q121" i="11" s="1"/>
  <c r="S121" i="11" s="1"/>
  <c r="T121" i="11" a="1"/>
  <c r="T121" i="11" s="1"/>
  <c r="N122" i="11" a="1"/>
  <c r="N122" i="11" s="1"/>
  <c r="Q122" i="11" a="1"/>
  <c r="Q122" i="11" s="1"/>
  <c r="S122" i="11" s="1"/>
  <c r="T122" i="11" a="1"/>
  <c r="T122" i="11" s="1"/>
  <c r="V122" i="11" s="1"/>
  <c r="N123" i="11" a="1"/>
  <c r="N123" i="11" s="1"/>
  <c r="Q123" i="11" a="1"/>
  <c r="Q123" i="11" s="1"/>
  <c r="T123" i="11" a="1"/>
  <c r="T123" i="11" s="1"/>
  <c r="V123" i="11" s="1"/>
  <c r="N124" i="11" a="1"/>
  <c r="N124" i="11" s="1"/>
  <c r="Q124" i="11" a="1"/>
  <c r="Q124" i="11" s="1"/>
  <c r="T124" i="11" a="1"/>
  <c r="T124" i="11" s="1"/>
  <c r="N125" i="11" a="1"/>
  <c r="N125" i="11" s="1"/>
  <c r="Q125" i="11" a="1"/>
  <c r="Q125" i="11" s="1"/>
  <c r="S125" i="11" s="1"/>
  <c r="T125" i="11" a="1"/>
  <c r="T125" i="11" s="1"/>
  <c r="N126" i="11" a="1"/>
  <c r="N126" i="11" s="1"/>
  <c r="Q126" i="11" a="1"/>
  <c r="Q126" i="11" s="1"/>
  <c r="S126" i="11" s="1"/>
  <c r="T126" i="11" a="1"/>
  <c r="T126" i="11" s="1"/>
  <c r="N127" i="11" a="1"/>
  <c r="N127" i="11" s="1"/>
  <c r="Q127" i="11" a="1"/>
  <c r="Q127" i="11" s="1"/>
  <c r="T127" i="11" a="1"/>
  <c r="T127" i="11" s="1"/>
  <c r="N128" i="11" a="1"/>
  <c r="N128" i="11" s="1"/>
  <c r="P128" i="11" s="1"/>
  <c r="Q128" i="11" a="1"/>
  <c r="Q128" i="11" s="1"/>
  <c r="T128" i="11" a="1"/>
  <c r="T128" i="11" s="1"/>
  <c r="N129" i="11" a="1"/>
  <c r="N129" i="11" s="1"/>
  <c r="P129" i="11" s="1"/>
  <c r="Q129" i="11" a="1"/>
  <c r="Q129" i="11" s="1"/>
  <c r="T129" i="11" a="1"/>
  <c r="T129" i="11" s="1"/>
  <c r="N130" i="11" a="1"/>
  <c r="N130" i="11" s="1"/>
  <c r="Q130" i="11" a="1"/>
  <c r="Q130" i="11" s="1"/>
  <c r="T130" i="11" a="1"/>
  <c r="T130" i="11" s="1"/>
  <c r="V130" i="11" s="1"/>
  <c r="N131" i="11" a="1"/>
  <c r="N131" i="11" s="1"/>
  <c r="Q131" i="11" a="1"/>
  <c r="Q131" i="11" s="1"/>
  <c r="T131" i="11" a="1"/>
  <c r="T131" i="11" s="1"/>
  <c r="V131" i="11" s="1"/>
  <c r="N132" i="11" a="1"/>
  <c r="N132" i="11" s="1"/>
  <c r="Q132" i="11" a="1"/>
  <c r="Q132" i="11" s="1"/>
  <c r="T132" i="11" a="1"/>
  <c r="T132" i="11" s="1"/>
  <c r="N133" i="11" a="1"/>
  <c r="N133" i="11" s="1"/>
  <c r="P133" i="11" s="1"/>
  <c r="Q133" i="11" a="1"/>
  <c r="Q133" i="11" s="1"/>
  <c r="T133" i="11" a="1"/>
  <c r="T133" i="11" s="1"/>
  <c r="N134" i="11" a="1"/>
  <c r="N134" i="11" s="1"/>
  <c r="Q134" i="11" a="1"/>
  <c r="Q134" i="11" s="1"/>
  <c r="T134" i="11" a="1"/>
  <c r="T134" i="11" s="1"/>
  <c r="V134" i="11" s="1"/>
  <c r="N135" i="11" a="1"/>
  <c r="N135" i="11" s="1"/>
  <c r="Q135" i="11" a="1"/>
  <c r="Q135" i="11" s="1"/>
  <c r="T135" i="11" a="1"/>
  <c r="T135" i="11" s="1"/>
  <c r="V135" i="11" s="1"/>
  <c r="N136" i="11" a="1"/>
  <c r="N136" i="11" s="1"/>
  <c r="P136" i="11" s="1"/>
  <c r="Q136" i="11" a="1"/>
  <c r="Q136" i="11" s="1"/>
  <c r="T136" i="11" a="1"/>
  <c r="T136" i="11" s="1"/>
  <c r="N137" i="11" a="1"/>
  <c r="N137" i="11" s="1"/>
  <c r="Q137" i="11" a="1"/>
  <c r="Q137" i="11" s="1"/>
  <c r="S137" i="11" s="1"/>
  <c r="T137" i="11" a="1"/>
  <c r="T137" i="11" s="1"/>
  <c r="N138" i="11" a="1"/>
  <c r="N138" i="11" s="1"/>
  <c r="Q138" i="11" a="1"/>
  <c r="Q138" i="11" s="1"/>
  <c r="S138" i="11" s="1"/>
  <c r="T138" i="11" a="1"/>
  <c r="T138" i="11" s="1"/>
  <c r="V138" i="11" s="1"/>
  <c r="N139" i="11" a="1"/>
  <c r="N139" i="11" s="1"/>
  <c r="Q139" i="11" a="1"/>
  <c r="Q139" i="11" s="1"/>
  <c r="T139" i="11" a="1"/>
  <c r="T139" i="11" s="1"/>
  <c r="V139" i="11" s="1"/>
  <c r="N140" i="11" a="1"/>
  <c r="N140" i="11" s="1"/>
  <c r="Q140" i="11" a="1"/>
  <c r="Q140" i="11" s="1"/>
  <c r="T140" i="11" a="1"/>
  <c r="T140" i="11" s="1"/>
  <c r="N141" i="11" a="1"/>
  <c r="N141" i="11" s="1"/>
  <c r="Q141" i="11" a="1"/>
  <c r="Q141" i="11" s="1"/>
  <c r="S141" i="11" s="1"/>
  <c r="T141" i="11" a="1"/>
  <c r="T141" i="11" s="1"/>
  <c r="N142" i="11" a="1"/>
  <c r="N142" i="11" s="1"/>
  <c r="Q142" i="11" a="1"/>
  <c r="Q142" i="11" s="1"/>
  <c r="T142" i="11" a="1"/>
  <c r="T142" i="11" s="1"/>
  <c r="V142" i="11" s="1"/>
  <c r="N143" i="11" a="1"/>
  <c r="N143" i="11" s="1"/>
  <c r="Q143" i="11" a="1"/>
  <c r="Q143" i="11" s="1"/>
  <c r="T143" i="11" a="1"/>
  <c r="T143" i="11" s="1"/>
  <c r="V143" i="11" s="1"/>
  <c r="N144" i="11" a="1"/>
  <c r="N144" i="11" s="1"/>
  <c r="P144" i="11" s="1"/>
  <c r="Q144" i="11" a="1"/>
  <c r="Q144" i="11" s="1"/>
  <c r="T144" i="11" a="1"/>
  <c r="T144" i="11" s="1"/>
  <c r="N145" i="11" a="1"/>
  <c r="N145" i="11" s="1"/>
  <c r="P145" i="11" s="1"/>
  <c r="Q145" i="11" a="1"/>
  <c r="Q145" i="11" s="1"/>
  <c r="T145" i="11" a="1"/>
  <c r="T145" i="11" s="1"/>
  <c r="N146" i="11" a="1"/>
  <c r="N146" i="11" s="1"/>
  <c r="Q146" i="11" a="1"/>
  <c r="Q146" i="11" s="1"/>
  <c r="T146" i="11" a="1"/>
  <c r="T146" i="11" s="1"/>
  <c r="V146" i="11" s="1"/>
  <c r="N147" i="11" a="1"/>
  <c r="N147" i="11" s="1"/>
  <c r="Q147" i="11" a="1"/>
  <c r="Q147" i="11" s="1"/>
  <c r="T147" i="11" a="1"/>
  <c r="T147" i="11" s="1"/>
  <c r="N148" i="11" a="1"/>
  <c r="N148" i="11" s="1"/>
  <c r="P148" i="11" s="1"/>
  <c r="Q148" i="11" a="1"/>
  <c r="Q148" i="11" s="1"/>
  <c r="T148" i="11" a="1"/>
  <c r="T148" i="11" s="1"/>
  <c r="N149" i="11" a="1"/>
  <c r="N149" i="11" s="1"/>
  <c r="P149" i="11" s="1"/>
  <c r="Q149" i="11" a="1"/>
  <c r="Q149" i="11" s="1"/>
  <c r="S149" i="11" s="1"/>
  <c r="T149" i="11" a="1"/>
  <c r="T149" i="11" s="1"/>
  <c r="U149" i="11" s="1"/>
  <c r="N150" i="11" a="1"/>
  <c r="N150" i="11" s="1"/>
  <c r="O150" i="11" s="1"/>
  <c r="Q150" i="11" a="1"/>
  <c r="Q150" i="11" s="1"/>
  <c r="R150" i="11" s="1"/>
  <c r="T150" i="11" a="1"/>
  <c r="T150" i="11" s="1"/>
  <c r="U150" i="11" s="1"/>
  <c r="N151" i="11" a="1"/>
  <c r="N151" i="11" s="1"/>
  <c r="O151" i="11" s="1"/>
  <c r="Q151" i="11" a="1"/>
  <c r="Q151" i="11" s="1"/>
  <c r="R151" i="11" s="1"/>
  <c r="T151" i="11" a="1"/>
  <c r="T151" i="11" s="1"/>
  <c r="U151" i="11" s="1"/>
  <c r="N152" i="11" a="1"/>
  <c r="N152" i="11" s="1"/>
  <c r="O152" i="11" s="1"/>
  <c r="Q152" i="11" a="1"/>
  <c r="Q152" i="11" s="1"/>
  <c r="R152" i="11" s="1"/>
  <c r="T152" i="11" a="1"/>
  <c r="T152" i="11" s="1"/>
  <c r="U152" i="11" s="1"/>
  <c r="N153" i="11" a="1"/>
  <c r="N153" i="11" s="1"/>
  <c r="O153" i="11" s="1"/>
  <c r="Q153" i="11" a="1"/>
  <c r="Q153" i="11" s="1"/>
  <c r="R153" i="11" s="1"/>
  <c r="T153" i="11" a="1"/>
  <c r="T153" i="11" s="1"/>
  <c r="U153" i="11" s="1"/>
  <c r="N154" i="11" a="1"/>
  <c r="N154" i="11" s="1"/>
  <c r="O154" i="11" s="1"/>
  <c r="Q154" i="11" a="1"/>
  <c r="Q154" i="11" s="1"/>
  <c r="R154" i="11" s="1"/>
  <c r="T154" i="11" a="1"/>
  <c r="T154" i="11" s="1"/>
  <c r="U154" i="11" s="1"/>
  <c r="N155" i="11" a="1"/>
  <c r="N155" i="11" s="1"/>
  <c r="O155" i="11" s="1"/>
  <c r="Q155" i="11" a="1"/>
  <c r="Q155" i="11" s="1"/>
  <c r="R155" i="11" s="1"/>
  <c r="T155" i="11" a="1"/>
  <c r="T155" i="11" s="1"/>
  <c r="U155" i="11" s="1"/>
  <c r="N156" i="11" a="1"/>
  <c r="N156" i="11" s="1"/>
  <c r="O156" i="11" s="1"/>
  <c r="Q156" i="11" a="1"/>
  <c r="Q156" i="11" s="1"/>
  <c r="R156" i="11" s="1"/>
  <c r="T156" i="11" a="1"/>
  <c r="T156" i="11" s="1"/>
  <c r="U156" i="11" s="1"/>
  <c r="N157" i="11" a="1"/>
  <c r="N157" i="11" s="1"/>
  <c r="O157" i="11" s="1"/>
  <c r="Q157" i="11" a="1"/>
  <c r="Q157" i="11" s="1"/>
  <c r="R157" i="11" s="1"/>
  <c r="T157" i="11" a="1"/>
  <c r="T157" i="11" s="1"/>
  <c r="U157" i="11" s="1"/>
  <c r="N158" i="11" a="1"/>
  <c r="N158" i="11" s="1"/>
  <c r="O158" i="11" s="1"/>
  <c r="Q158" i="11" a="1"/>
  <c r="Q158" i="11" s="1"/>
  <c r="R158" i="11" s="1"/>
  <c r="T158" i="11" a="1"/>
  <c r="T158" i="11" s="1"/>
  <c r="U158" i="11" s="1"/>
  <c r="N159" i="11" a="1"/>
  <c r="N159" i="11" s="1"/>
  <c r="O159" i="11" s="1"/>
  <c r="Q159" i="11" a="1"/>
  <c r="Q159" i="11" s="1"/>
  <c r="R159" i="11" s="1"/>
  <c r="T159" i="11" a="1"/>
  <c r="T159" i="11" s="1"/>
  <c r="U159" i="11" s="1"/>
  <c r="N160" i="11" a="1"/>
  <c r="N160" i="11" s="1"/>
  <c r="O160" i="11" s="1"/>
  <c r="Q160" i="11" a="1"/>
  <c r="Q160" i="11" s="1"/>
  <c r="R160" i="11" s="1"/>
  <c r="T160" i="11" a="1"/>
  <c r="T160" i="11" s="1"/>
  <c r="N161" i="11" a="1"/>
  <c r="N161" i="11" s="1"/>
  <c r="O161" i="11" s="1"/>
  <c r="Q161" i="11" a="1"/>
  <c r="Q161" i="11" s="1"/>
  <c r="R161" i="11" s="1"/>
  <c r="T161" i="11" a="1"/>
  <c r="T161" i="11" s="1"/>
  <c r="U161" i="11" s="1"/>
  <c r="N162" i="11" a="1"/>
  <c r="N162" i="11" s="1"/>
  <c r="Q162" i="11" a="1"/>
  <c r="Q162" i="11" s="1"/>
  <c r="R162" i="11" s="1"/>
  <c r="T162" i="11" a="1"/>
  <c r="T162" i="11" s="1"/>
  <c r="U162" i="11" s="1"/>
  <c r="N163" i="11" a="1"/>
  <c r="N163" i="11" s="1"/>
  <c r="O163" i="11" s="1"/>
  <c r="Q163" i="11" a="1"/>
  <c r="Q163" i="11" s="1"/>
  <c r="T163" i="11" a="1"/>
  <c r="T163" i="11" s="1"/>
  <c r="U163" i="11" s="1"/>
  <c r="N164" i="11" a="1"/>
  <c r="N164" i="11" s="1"/>
  <c r="O164" i="11" s="1"/>
  <c r="Q164" i="11" a="1"/>
  <c r="Q164" i="11" s="1"/>
  <c r="R164" i="11" s="1"/>
  <c r="T164" i="11" a="1"/>
  <c r="T164" i="11" s="1"/>
  <c r="N165" i="11" a="1"/>
  <c r="N165" i="11" s="1"/>
  <c r="O165" i="11" s="1"/>
  <c r="Q165" i="11" a="1"/>
  <c r="Q165" i="11" s="1"/>
  <c r="R165" i="11" s="1"/>
  <c r="T165" i="11" a="1"/>
  <c r="T165" i="11" s="1"/>
  <c r="U165" i="11" s="1"/>
  <c r="N166" i="11" a="1"/>
  <c r="N166" i="11" s="1"/>
  <c r="Q166" i="11" a="1"/>
  <c r="Q166" i="11" s="1"/>
  <c r="R166" i="11" s="1"/>
  <c r="T166" i="11" a="1"/>
  <c r="T166" i="11" s="1"/>
  <c r="U166" i="11" s="1"/>
  <c r="N167" i="11" a="1"/>
  <c r="N167" i="11" s="1"/>
  <c r="O167" i="11" s="1"/>
  <c r="Q167" i="11" a="1"/>
  <c r="Q167" i="11" s="1"/>
  <c r="T167" i="11" a="1"/>
  <c r="T167" i="11" s="1"/>
  <c r="U167" i="11" s="1"/>
  <c r="N168" i="11" a="1"/>
  <c r="N168" i="11" s="1"/>
  <c r="O168" i="11" s="1"/>
  <c r="Q168" i="11" a="1"/>
  <c r="Q168" i="11" s="1"/>
  <c r="R168" i="11" s="1"/>
  <c r="T168" i="11" a="1"/>
  <c r="T168" i="11" s="1"/>
  <c r="N169" i="11" a="1"/>
  <c r="N169" i="11" s="1"/>
  <c r="O169" i="11" s="1"/>
  <c r="Q169" i="11" a="1"/>
  <c r="Q169" i="11" s="1"/>
  <c r="R169" i="11" s="1"/>
  <c r="T169" i="11" a="1"/>
  <c r="T169" i="11" s="1"/>
  <c r="U169" i="11" s="1"/>
  <c r="N170" i="11" a="1"/>
  <c r="N170" i="11" s="1"/>
  <c r="O170" i="11" s="1"/>
  <c r="Q170" i="11" a="1"/>
  <c r="Q170" i="11" s="1"/>
  <c r="R170" i="11" s="1"/>
  <c r="T170" i="11" a="1"/>
  <c r="T170" i="11" s="1"/>
  <c r="U170" i="11" s="1"/>
  <c r="N171" i="11" a="1"/>
  <c r="N171" i="11" s="1"/>
  <c r="O171" i="11" s="1"/>
  <c r="Q171" i="11" a="1"/>
  <c r="Q171" i="11" s="1"/>
  <c r="T171" i="11" a="1"/>
  <c r="T171" i="11" s="1"/>
  <c r="U171" i="11" s="1"/>
  <c r="N172" i="11" a="1"/>
  <c r="N172" i="11" s="1"/>
  <c r="O172" i="11" s="1"/>
  <c r="Q172" i="11" a="1"/>
  <c r="Q172" i="11" s="1"/>
  <c r="R172" i="11" s="1"/>
  <c r="T172" i="11" a="1"/>
  <c r="T172" i="11" s="1"/>
  <c r="U172" i="11" s="1"/>
  <c r="N173" i="11" a="1"/>
  <c r="N173" i="11" s="1"/>
  <c r="O173" i="11" s="1"/>
  <c r="Q173" i="11" a="1"/>
  <c r="Q173" i="11" s="1"/>
  <c r="R173" i="11" s="1"/>
  <c r="T173" i="11" a="1"/>
  <c r="T173" i="11" s="1"/>
  <c r="U173" i="11" s="1"/>
  <c r="N174" i="11" a="1"/>
  <c r="N174" i="11" s="1"/>
  <c r="Q174" i="11" a="1"/>
  <c r="Q174" i="11" s="1"/>
  <c r="R174" i="11" s="1"/>
  <c r="T174" i="11" a="1"/>
  <c r="T174" i="11" s="1"/>
  <c r="U174" i="11" s="1"/>
  <c r="N175" i="11" a="1"/>
  <c r="N175" i="11" s="1"/>
  <c r="O175" i="11" s="1"/>
  <c r="Q175" i="11" a="1"/>
  <c r="Q175" i="11" s="1"/>
  <c r="R175" i="11" s="1"/>
  <c r="T175" i="11" a="1"/>
  <c r="T175" i="11" s="1"/>
  <c r="U175" i="11" s="1"/>
  <c r="N176" i="11" a="1"/>
  <c r="N176" i="11" s="1"/>
  <c r="O176" i="11" s="1"/>
  <c r="Q176" i="11" a="1"/>
  <c r="Q176" i="11" s="1"/>
  <c r="R176" i="11" s="1"/>
  <c r="T176" i="11" a="1"/>
  <c r="T176" i="11" s="1"/>
  <c r="N177" i="11" a="1"/>
  <c r="N177" i="11" s="1"/>
  <c r="O177" i="11" s="1"/>
  <c r="Q177" i="11" a="1"/>
  <c r="Q177" i="11" s="1"/>
  <c r="R177" i="11" s="1"/>
  <c r="T177" i="11" a="1"/>
  <c r="T177" i="11" s="1"/>
  <c r="U177" i="11" s="1"/>
  <c r="N178" i="11" a="1"/>
  <c r="N178" i="11" s="1"/>
  <c r="O178" i="11" s="1"/>
  <c r="Q178" i="11" a="1"/>
  <c r="Q178" i="11" s="1"/>
  <c r="R178" i="11" s="1"/>
  <c r="T178" i="11" a="1"/>
  <c r="T178" i="11" s="1"/>
  <c r="U178" i="11" s="1"/>
  <c r="N179" i="11" a="1"/>
  <c r="N179" i="11" s="1"/>
  <c r="O179" i="11" s="1"/>
  <c r="Q179" i="11" a="1"/>
  <c r="Q179" i="11" s="1"/>
  <c r="T179" i="11" a="1"/>
  <c r="T179" i="11" s="1"/>
  <c r="U179" i="11" s="1"/>
  <c r="N180" i="11" a="1"/>
  <c r="N180" i="11" s="1"/>
  <c r="O180" i="11" s="1"/>
  <c r="Q180" i="11" a="1"/>
  <c r="Q180" i="11" s="1"/>
  <c r="R180" i="11" s="1"/>
  <c r="T180" i="11" a="1"/>
  <c r="T180" i="11" s="1"/>
  <c r="U180" i="11" s="1"/>
  <c r="N181" i="11" a="1"/>
  <c r="N181" i="11" s="1"/>
  <c r="O181" i="11" s="1"/>
  <c r="Q181" i="11" a="1"/>
  <c r="Q181" i="11" s="1"/>
  <c r="R181" i="11" s="1"/>
  <c r="T181" i="11" a="1"/>
  <c r="T181" i="11" s="1"/>
  <c r="U181" i="11" s="1"/>
  <c r="N182" i="11" a="1"/>
  <c r="N182" i="11" s="1"/>
  <c r="Q182" i="11" a="1"/>
  <c r="Q182" i="11" s="1"/>
  <c r="R182" i="11" s="1"/>
  <c r="T182" i="11" a="1"/>
  <c r="T182" i="11" s="1"/>
  <c r="U182" i="11" s="1"/>
  <c r="N183" i="11" a="1"/>
  <c r="N183" i="11" s="1"/>
  <c r="O183" i="11" s="1"/>
  <c r="Q183" i="11" a="1"/>
  <c r="Q183" i="11" s="1"/>
  <c r="R183" i="11" s="1"/>
  <c r="T183" i="11" a="1"/>
  <c r="T183" i="11" s="1"/>
  <c r="U183" i="11" s="1"/>
  <c r="N184" i="11" a="1"/>
  <c r="N184" i="11" s="1"/>
  <c r="O184" i="11" s="1"/>
  <c r="Q184" i="11" a="1"/>
  <c r="Q184" i="11" s="1"/>
  <c r="R184" i="11" s="1"/>
  <c r="T184" i="11" a="1"/>
  <c r="T184" i="11" s="1"/>
  <c r="N185" i="11" a="1"/>
  <c r="N185" i="11" s="1"/>
  <c r="O185" i="11" s="1"/>
  <c r="Q185" i="11" a="1"/>
  <c r="Q185" i="11" s="1"/>
  <c r="R185" i="11" s="1"/>
  <c r="T185" i="11" a="1"/>
  <c r="T185" i="11" s="1"/>
  <c r="U185" i="11" s="1"/>
  <c r="N186" i="11" a="1"/>
  <c r="N186" i="11" s="1"/>
  <c r="O186" i="11" s="1"/>
  <c r="Q186" i="11" a="1"/>
  <c r="Q186" i="11" s="1"/>
  <c r="R186" i="11" s="1"/>
  <c r="T186" i="11" a="1"/>
  <c r="T186" i="11" s="1"/>
  <c r="U186" i="11" s="1"/>
  <c r="N187" i="11" a="1"/>
  <c r="N187" i="11" s="1"/>
  <c r="O187" i="11" s="1"/>
  <c r="Q187" i="11" a="1"/>
  <c r="Q187" i="11" s="1"/>
  <c r="T187" i="11" a="1"/>
  <c r="T187" i="11" s="1"/>
  <c r="U187" i="11" s="1"/>
  <c r="N188" i="11" a="1"/>
  <c r="N188" i="11" s="1"/>
  <c r="O188" i="11" s="1"/>
  <c r="Q188" i="11" a="1"/>
  <c r="Q188" i="11" s="1"/>
  <c r="R188" i="11" s="1"/>
  <c r="T188" i="11" a="1"/>
  <c r="T188" i="11" s="1"/>
  <c r="U188" i="11" s="1"/>
  <c r="N189" i="11" a="1"/>
  <c r="N189" i="11" s="1"/>
  <c r="O189" i="11" s="1"/>
  <c r="Q189" i="11" a="1"/>
  <c r="Q189" i="11" s="1"/>
  <c r="R189" i="11" s="1"/>
  <c r="T189" i="11" a="1"/>
  <c r="T189" i="11" s="1"/>
  <c r="U189" i="11" s="1"/>
  <c r="N190" i="11" a="1"/>
  <c r="N190" i="11" s="1"/>
  <c r="O190" i="11" s="1"/>
  <c r="Q190" i="11" a="1"/>
  <c r="Q190" i="11" s="1"/>
  <c r="R190" i="11" s="1"/>
  <c r="T190" i="11" a="1"/>
  <c r="T190" i="11" s="1"/>
  <c r="U190" i="11" s="1"/>
  <c r="N191" i="11" a="1"/>
  <c r="N191" i="11" s="1"/>
  <c r="O191" i="11" s="1"/>
  <c r="Q191" i="11" a="1"/>
  <c r="Q191" i="11" s="1"/>
  <c r="R191" i="11" s="1"/>
  <c r="T191" i="11" a="1"/>
  <c r="T191" i="11" s="1"/>
  <c r="U191" i="11" s="1"/>
  <c r="N192" i="11" a="1"/>
  <c r="N192" i="11" s="1"/>
  <c r="O192" i="11" s="1"/>
  <c r="Q192" i="11" a="1"/>
  <c r="Q192" i="11" s="1"/>
  <c r="R192" i="11" s="1"/>
  <c r="T192" i="11" a="1"/>
  <c r="T192" i="11" s="1"/>
  <c r="U192" i="11" s="1"/>
  <c r="N193" i="11" a="1"/>
  <c r="N193" i="11" s="1"/>
  <c r="O193" i="11" s="1"/>
  <c r="Q193" i="11" a="1"/>
  <c r="Q193" i="11" s="1"/>
  <c r="R193" i="11" s="1"/>
  <c r="T193" i="11" a="1"/>
  <c r="T193" i="11" s="1"/>
  <c r="U193" i="11" s="1"/>
  <c r="N194" i="11" a="1"/>
  <c r="N194" i="11" s="1"/>
  <c r="O194" i="11" s="1"/>
  <c r="Q194" i="11" a="1"/>
  <c r="Q194" i="11" s="1"/>
  <c r="R194" i="11" s="1"/>
  <c r="T194" i="11" a="1"/>
  <c r="T194" i="11" s="1"/>
  <c r="U194" i="11" s="1"/>
  <c r="N195" i="11" a="1"/>
  <c r="N195" i="11" s="1"/>
  <c r="O195" i="11" s="1"/>
  <c r="Q195" i="11" a="1"/>
  <c r="Q195" i="11" s="1"/>
  <c r="R195" i="11" s="1"/>
  <c r="T195" i="11" a="1"/>
  <c r="T195" i="11" s="1"/>
  <c r="U195" i="11" s="1"/>
  <c r="N196" i="11" a="1"/>
  <c r="N196" i="11" s="1"/>
  <c r="O196" i="11" s="1"/>
  <c r="Q196" i="11" a="1"/>
  <c r="Q196" i="11" s="1"/>
  <c r="R196" i="11" s="1"/>
  <c r="T196" i="11" a="1"/>
  <c r="T196" i="11" s="1"/>
  <c r="U196" i="11" s="1"/>
  <c r="N197" i="11" a="1"/>
  <c r="N197" i="11" s="1"/>
  <c r="O197" i="11" s="1"/>
  <c r="Q197" i="11" a="1"/>
  <c r="Q197" i="11" s="1"/>
  <c r="R197" i="11" s="1"/>
  <c r="T197" i="11" a="1"/>
  <c r="T197" i="11" s="1"/>
  <c r="U197" i="11" s="1"/>
  <c r="N198" i="11" a="1"/>
  <c r="N198" i="11" s="1"/>
  <c r="O198" i="11" s="1"/>
  <c r="Q198" i="11" a="1"/>
  <c r="Q198" i="11" s="1"/>
  <c r="R198" i="11" s="1"/>
  <c r="T198" i="11" a="1"/>
  <c r="T198" i="11" s="1"/>
  <c r="U198" i="11" s="1"/>
  <c r="N199" i="11" a="1"/>
  <c r="N199" i="11" s="1"/>
  <c r="O199" i="11" s="1"/>
  <c r="Q199" i="11" a="1"/>
  <c r="Q199" i="11" s="1"/>
  <c r="R199" i="11" s="1"/>
  <c r="T199" i="11" a="1"/>
  <c r="T199" i="11" s="1"/>
  <c r="U199" i="11" s="1"/>
  <c r="N200" i="11" a="1"/>
  <c r="N200" i="11" s="1"/>
  <c r="O200" i="11" s="1"/>
  <c r="Q200" i="11" a="1"/>
  <c r="Q200" i="11" s="1"/>
  <c r="R200" i="11" s="1"/>
  <c r="T200" i="11" a="1"/>
  <c r="T200" i="11" s="1"/>
  <c r="V200" i="11" s="1"/>
  <c r="N29" i="11" a="1"/>
  <c r="N29" i="11" s="1"/>
  <c r="Q29" i="11" a="1"/>
  <c r="Q29" i="11" s="1"/>
  <c r="T29" i="11" a="1"/>
  <c r="T29" i="11" s="1"/>
  <c r="T28" i="11" a="1"/>
  <c r="T28" i="11" s="1"/>
  <c r="N28" i="11" a="1"/>
  <c r="N28" i="11" s="1"/>
  <c r="Q28" i="11" a="1"/>
  <c r="Q28" i="11" s="1"/>
  <c r="R6" i="1"/>
  <c r="R99" i="11" l="1"/>
  <c r="O71" i="11"/>
  <c r="V68" i="11"/>
  <c r="U63" i="11"/>
  <c r="P188" i="11"/>
  <c r="S159" i="11"/>
  <c r="V170" i="11"/>
  <c r="P68" i="11"/>
  <c r="U65" i="11"/>
  <c r="S200" i="11"/>
  <c r="S181" i="11"/>
  <c r="S175" i="11"/>
  <c r="S161" i="11"/>
  <c r="V156" i="11"/>
  <c r="R141" i="11"/>
  <c r="R87" i="11"/>
  <c r="U71" i="11"/>
  <c r="R66" i="11"/>
  <c r="U56" i="11"/>
  <c r="U51" i="11"/>
  <c r="P186" i="11"/>
  <c r="S177" i="11"/>
  <c r="U131" i="11"/>
  <c r="U130" i="11"/>
  <c r="O88" i="11"/>
  <c r="P190" i="11"/>
  <c r="V186" i="11"/>
  <c r="P154" i="11"/>
  <c r="U111" i="11"/>
  <c r="V59" i="11"/>
  <c r="S47" i="11"/>
  <c r="S193" i="11"/>
  <c r="S173" i="11"/>
  <c r="S151" i="11"/>
  <c r="O136" i="11"/>
  <c r="R95" i="11"/>
  <c r="P93" i="11"/>
  <c r="O92" i="11"/>
  <c r="P91" i="11"/>
  <c r="O90" i="11"/>
  <c r="S80" i="11"/>
  <c r="U61" i="11"/>
  <c r="V58" i="11"/>
  <c r="U52" i="11"/>
  <c r="P164" i="11"/>
  <c r="V158" i="11"/>
  <c r="P156" i="11"/>
  <c r="S153" i="11"/>
  <c r="V150" i="11"/>
  <c r="V198" i="11"/>
  <c r="S195" i="11"/>
  <c r="V190" i="11"/>
  <c r="P176" i="11"/>
  <c r="V166" i="11"/>
  <c r="P160" i="11"/>
  <c r="S157" i="11"/>
  <c r="V154" i="11"/>
  <c r="P152" i="11"/>
  <c r="R149" i="11"/>
  <c r="O145" i="11"/>
  <c r="O144" i="11"/>
  <c r="U134" i="11"/>
  <c r="U123" i="11"/>
  <c r="U119" i="11"/>
  <c r="U115" i="11"/>
  <c r="V104" i="11"/>
  <c r="O98" i="11"/>
  <c r="V85" i="11"/>
  <c r="S83" i="11"/>
  <c r="U74" i="11"/>
  <c r="O66" i="11"/>
  <c r="S65" i="11"/>
  <c r="P60" i="11"/>
  <c r="R55" i="11"/>
  <c r="V44" i="11"/>
  <c r="P196" i="11"/>
  <c r="P184" i="11"/>
  <c r="S165" i="11"/>
  <c r="P158" i="11"/>
  <c r="S155" i="11"/>
  <c r="V152" i="11"/>
  <c r="P150" i="11"/>
  <c r="O109" i="11"/>
  <c r="O102" i="11"/>
  <c r="S90" i="11"/>
  <c r="O79" i="11"/>
  <c r="O78" i="11"/>
  <c r="O72" i="11"/>
  <c r="S71" i="11"/>
  <c r="R67" i="11"/>
  <c r="P64" i="11"/>
  <c r="P56" i="11"/>
  <c r="O54" i="11"/>
  <c r="O50" i="11"/>
  <c r="P198" i="11"/>
  <c r="V192" i="11"/>
  <c r="S185" i="11"/>
  <c r="S183" i="11"/>
  <c r="V178" i="11"/>
  <c r="V174" i="11"/>
  <c r="V172" i="11"/>
  <c r="P168" i="11"/>
  <c r="V162" i="11"/>
  <c r="V159" i="11"/>
  <c r="P159" i="11"/>
  <c r="S158" i="11"/>
  <c r="V157" i="11"/>
  <c r="P157" i="11"/>
  <c r="S156" i="11"/>
  <c r="V155" i="11"/>
  <c r="P155" i="11"/>
  <c r="S154" i="11"/>
  <c r="V153" i="11"/>
  <c r="P153" i="11"/>
  <c r="S152" i="11"/>
  <c r="V151" i="11"/>
  <c r="P151" i="11"/>
  <c r="S150" i="11"/>
  <c r="V149" i="11"/>
  <c r="U146" i="11"/>
  <c r="U139" i="11"/>
  <c r="U138" i="11"/>
  <c r="R122" i="11"/>
  <c r="R103" i="11"/>
  <c r="R89" i="11"/>
  <c r="U88" i="11"/>
  <c r="O86" i="11"/>
  <c r="O82" i="11"/>
  <c r="R77" i="11"/>
  <c r="U76" i="11"/>
  <c r="R73" i="11"/>
  <c r="V66" i="11"/>
  <c r="U64" i="11"/>
  <c r="O63" i="11"/>
  <c r="R62" i="11"/>
  <c r="U60" i="11"/>
  <c r="R58" i="11"/>
  <c r="S57" i="11"/>
  <c r="V54" i="11"/>
  <c r="O53" i="11"/>
  <c r="R50" i="11"/>
  <c r="U48" i="11"/>
  <c r="O46" i="11"/>
  <c r="R187" i="11"/>
  <c r="S187" i="11"/>
  <c r="V147" i="11"/>
  <c r="U147" i="11"/>
  <c r="V127" i="11"/>
  <c r="U127" i="11"/>
  <c r="P121" i="11"/>
  <c r="O121" i="11"/>
  <c r="P200" i="11"/>
  <c r="S197" i="11"/>
  <c r="V194" i="11"/>
  <c r="P192" i="11"/>
  <c r="S189" i="11"/>
  <c r="U184" i="11"/>
  <c r="V184" i="11"/>
  <c r="V182" i="11"/>
  <c r="V180" i="11"/>
  <c r="O174" i="11"/>
  <c r="P174" i="11"/>
  <c r="P172" i="11"/>
  <c r="P170" i="11"/>
  <c r="O166" i="11"/>
  <c r="P166" i="11"/>
  <c r="U160" i="11"/>
  <c r="V160" i="11"/>
  <c r="S145" i="11"/>
  <c r="R145" i="11"/>
  <c r="P140" i="11"/>
  <c r="O140" i="11"/>
  <c r="S134" i="11"/>
  <c r="R134" i="11"/>
  <c r="P132" i="11"/>
  <c r="O132" i="11"/>
  <c r="S130" i="11"/>
  <c r="R130" i="11"/>
  <c r="R126" i="11"/>
  <c r="R125" i="11"/>
  <c r="S114" i="11"/>
  <c r="R114" i="11"/>
  <c r="S110" i="11"/>
  <c r="R110" i="11"/>
  <c r="S106" i="11"/>
  <c r="R106" i="11"/>
  <c r="O99" i="11"/>
  <c r="P99" i="11"/>
  <c r="U93" i="11"/>
  <c r="V93" i="11"/>
  <c r="V92" i="11"/>
  <c r="V67" i="11"/>
  <c r="U67" i="11"/>
  <c r="U55" i="11"/>
  <c r="V55" i="11"/>
  <c r="U47" i="11"/>
  <c r="V47" i="11"/>
  <c r="O43" i="11"/>
  <c r="P43" i="11"/>
  <c r="P117" i="11"/>
  <c r="O117" i="11"/>
  <c r="V100" i="11"/>
  <c r="U100" i="11"/>
  <c r="V90" i="11"/>
  <c r="U90" i="11"/>
  <c r="S68" i="11"/>
  <c r="R68" i="11"/>
  <c r="R163" i="11"/>
  <c r="S163" i="11"/>
  <c r="U101" i="11"/>
  <c r="V101" i="11"/>
  <c r="R96" i="11"/>
  <c r="S96" i="11"/>
  <c r="S91" i="11"/>
  <c r="R91" i="11"/>
  <c r="V86" i="11"/>
  <c r="U86" i="11"/>
  <c r="U84" i="11"/>
  <c r="V84" i="11"/>
  <c r="S76" i="11"/>
  <c r="R76" i="11"/>
  <c r="O74" i="11"/>
  <c r="P74" i="11"/>
  <c r="S70" i="11"/>
  <c r="R70" i="11"/>
  <c r="P62" i="11"/>
  <c r="O62" i="11"/>
  <c r="S60" i="11"/>
  <c r="R60" i="11"/>
  <c r="O57" i="11"/>
  <c r="P57" i="11"/>
  <c r="R54" i="11"/>
  <c r="S54" i="11"/>
  <c r="O49" i="11"/>
  <c r="P49" i="11"/>
  <c r="R46" i="11"/>
  <c r="S46" i="11"/>
  <c r="U43" i="11"/>
  <c r="V43" i="11"/>
  <c r="U176" i="11"/>
  <c r="V176" i="11"/>
  <c r="U164" i="11"/>
  <c r="V164" i="11"/>
  <c r="S142" i="11"/>
  <c r="R142" i="11"/>
  <c r="P137" i="11"/>
  <c r="O137" i="11"/>
  <c r="S133" i="11"/>
  <c r="R133" i="11"/>
  <c r="S129" i="11"/>
  <c r="R129" i="11"/>
  <c r="U96" i="11"/>
  <c r="V96" i="11"/>
  <c r="R75" i="11"/>
  <c r="S75" i="11"/>
  <c r="R69" i="11"/>
  <c r="S69" i="11"/>
  <c r="R61" i="11"/>
  <c r="S61" i="11"/>
  <c r="R179" i="11"/>
  <c r="S179" i="11"/>
  <c r="U168" i="11"/>
  <c r="V168" i="11"/>
  <c r="V126" i="11"/>
  <c r="U126" i="11"/>
  <c r="P125" i="11"/>
  <c r="O125" i="11"/>
  <c r="S199" i="11"/>
  <c r="V196" i="11"/>
  <c r="P194" i="11"/>
  <c r="S191" i="11"/>
  <c r="V188" i="11"/>
  <c r="O182" i="11"/>
  <c r="P182" i="11"/>
  <c r="P180" i="11"/>
  <c r="P178" i="11"/>
  <c r="R171" i="11"/>
  <c r="S171" i="11"/>
  <c r="S169" i="11"/>
  <c r="R167" i="11"/>
  <c r="S167" i="11"/>
  <c r="O162" i="11"/>
  <c r="P162" i="11"/>
  <c r="O148" i="11"/>
  <c r="S146" i="11"/>
  <c r="R146" i="11"/>
  <c r="U142" i="11"/>
  <c r="P141" i="11"/>
  <c r="O141" i="11"/>
  <c r="R137" i="11"/>
  <c r="O129" i="11"/>
  <c r="O128" i="11"/>
  <c r="P124" i="11"/>
  <c r="O124" i="11"/>
  <c r="R104" i="11"/>
  <c r="S104" i="11"/>
  <c r="P94" i="11"/>
  <c r="O94" i="11"/>
  <c r="U89" i="11"/>
  <c r="V89" i="11"/>
  <c r="V78" i="11"/>
  <c r="U78" i="11"/>
  <c r="U77" i="11"/>
  <c r="V77" i="11"/>
  <c r="U72" i="11"/>
  <c r="V72" i="11"/>
  <c r="P67" i="11"/>
  <c r="O67" i="11"/>
  <c r="O65" i="11"/>
  <c r="P65" i="11"/>
  <c r="R63" i="11"/>
  <c r="S63" i="11"/>
  <c r="S81" i="11"/>
  <c r="R81" i="11"/>
  <c r="R79" i="11"/>
  <c r="S79" i="11"/>
  <c r="U73" i="11"/>
  <c r="V73" i="11"/>
  <c r="S64" i="11"/>
  <c r="R64" i="11"/>
  <c r="U62" i="11"/>
  <c r="V62" i="11"/>
  <c r="S43" i="11"/>
  <c r="V42" i="11"/>
  <c r="P42" i="11"/>
  <c r="S41" i="11"/>
  <c r="V40" i="11"/>
  <c r="P40" i="11"/>
  <c r="S39" i="11"/>
  <c r="V38" i="11"/>
  <c r="P38" i="11"/>
  <c r="S37" i="11"/>
  <c r="V36" i="11"/>
  <c r="P36" i="11"/>
  <c r="S35" i="11"/>
  <c r="V34" i="11"/>
  <c r="P34" i="11"/>
  <c r="S33" i="11"/>
  <c r="V32" i="11"/>
  <c r="P32" i="11"/>
  <c r="S31" i="11"/>
  <c r="V30" i="11"/>
  <c r="O45" i="11"/>
  <c r="P45" i="11"/>
  <c r="O89" i="11"/>
  <c r="P89" i="11"/>
  <c r="O83" i="11"/>
  <c r="P83" i="11"/>
  <c r="U80" i="11"/>
  <c r="V80" i="11"/>
  <c r="O75" i="11"/>
  <c r="P75" i="11"/>
  <c r="R72" i="11"/>
  <c r="S72" i="11"/>
  <c r="O69" i="11"/>
  <c r="P69" i="11"/>
  <c r="O61" i="11"/>
  <c r="P61" i="11"/>
  <c r="S51" i="11"/>
  <c r="R51" i="11"/>
  <c r="S42" i="11"/>
  <c r="V41" i="11"/>
  <c r="P41" i="11"/>
  <c r="S40" i="11"/>
  <c r="V39" i="11"/>
  <c r="P39" i="11"/>
  <c r="S38" i="11"/>
  <c r="V37" i="11"/>
  <c r="P37" i="11"/>
  <c r="S36" i="11"/>
  <c r="V35" i="11"/>
  <c r="P35" i="11"/>
  <c r="S34" i="11"/>
  <c r="V33" i="11"/>
  <c r="P33" i="11"/>
  <c r="S32" i="11"/>
  <c r="V31" i="11"/>
  <c r="P31" i="11"/>
  <c r="P142" i="11"/>
  <c r="O142" i="11"/>
  <c r="S147" i="11"/>
  <c r="R147" i="11"/>
  <c r="V136" i="11"/>
  <c r="U136" i="11"/>
  <c r="S148" i="11"/>
  <c r="R148" i="11"/>
  <c r="P143" i="11"/>
  <c r="O143" i="11"/>
  <c r="V137" i="11"/>
  <c r="U137" i="11"/>
  <c r="S132" i="11"/>
  <c r="R132" i="11"/>
  <c r="P130" i="11"/>
  <c r="O130" i="11"/>
  <c r="P119" i="11"/>
  <c r="O119" i="11"/>
  <c r="V116" i="11"/>
  <c r="U116" i="11"/>
  <c r="S108" i="11"/>
  <c r="R108" i="11"/>
  <c r="P106" i="11"/>
  <c r="O106" i="11"/>
  <c r="S100" i="11"/>
  <c r="R100" i="11"/>
  <c r="R94" i="11"/>
  <c r="S94" i="11"/>
  <c r="R86" i="11"/>
  <c r="S86" i="11"/>
  <c r="P70" i="11"/>
  <c r="O70" i="11"/>
  <c r="P58" i="11"/>
  <c r="O58" i="11"/>
  <c r="U200" i="11"/>
  <c r="O149" i="11"/>
  <c r="S144" i="11"/>
  <c r="R144" i="11"/>
  <c r="U143" i="11"/>
  <c r="P139" i="11"/>
  <c r="O139" i="11"/>
  <c r="R138" i="11"/>
  <c r="V133" i="11"/>
  <c r="U133" i="11"/>
  <c r="O133" i="11"/>
  <c r="S131" i="11"/>
  <c r="R131" i="11"/>
  <c r="S128" i="11"/>
  <c r="R128" i="11"/>
  <c r="P126" i="11"/>
  <c r="O126" i="11"/>
  <c r="P123" i="11"/>
  <c r="O123" i="11"/>
  <c r="V120" i="11"/>
  <c r="U120" i="11"/>
  <c r="R118" i="11"/>
  <c r="V117" i="11"/>
  <c r="U117" i="11"/>
  <c r="S115" i="11"/>
  <c r="R115" i="11"/>
  <c r="O113" i="11"/>
  <c r="S112" i="11"/>
  <c r="R112" i="11"/>
  <c r="P110" i="11"/>
  <c r="O110" i="11"/>
  <c r="U107" i="11"/>
  <c r="P107" i="11"/>
  <c r="O107" i="11"/>
  <c r="P103" i="11"/>
  <c r="O103" i="11"/>
  <c r="S101" i="11"/>
  <c r="R101" i="11"/>
  <c r="O97" i="11"/>
  <c r="P97" i="11"/>
  <c r="S93" i="11"/>
  <c r="R93" i="11"/>
  <c r="V140" i="11"/>
  <c r="U140" i="11"/>
  <c r="P127" i="11"/>
  <c r="O127" i="11"/>
  <c r="V124" i="11"/>
  <c r="U124" i="11"/>
  <c r="P122" i="11"/>
  <c r="O122" i="11"/>
  <c r="O105" i="11"/>
  <c r="P105" i="11"/>
  <c r="U91" i="11"/>
  <c r="V91" i="11"/>
  <c r="S52" i="11"/>
  <c r="R52" i="11"/>
  <c r="P147" i="11"/>
  <c r="O147" i="11"/>
  <c r="V144" i="11"/>
  <c r="U144" i="11"/>
  <c r="V141" i="11"/>
  <c r="U141" i="11"/>
  <c r="S139" i="11"/>
  <c r="R139" i="11"/>
  <c r="S136" i="11"/>
  <c r="R136" i="11"/>
  <c r="U135" i="11"/>
  <c r="P134" i="11"/>
  <c r="O134" i="11"/>
  <c r="P131" i="11"/>
  <c r="O131" i="11"/>
  <c r="V128" i="11"/>
  <c r="U128" i="11"/>
  <c r="V125" i="11"/>
  <c r="U125" i="11"/>
  <c r="S123" i="11"/>
  <c r="R123" i="11"/>
  <c r="S120" i="11"/>
  <c r="R120" i="11"/>
  <c r="P118" i="11"/>
  <c r="O118" i="11"/>
  <c r="P115" i="11"/>
  <c r="O115" i="11"/>
  <c r="V112" i="11"/>
  <c r="U112" i="11"/>
  <c r="V109" i="11"/>
  <c r="U109" i="11"/>
  <c r="S107" i="11"/>
  <c r="R107" i="11"/>
  <c r="R102" i="11"/>
  <c r="S102" i="11"/>
  <c r="V97" i="11"/>
  <c r="U97" i="11"/>
  <c r="P96" i="11"/>
  <c r="O96" i="11"/>
  <c r="S92" i="11"/>
  <c r="R92" i="11"/>
  <c r="O87" i="11"/>
  <c r="P87" i="11"/>
  <c r="P146" i="11"/>
  <c r="O146" i="11"/>
  <c r="S135" i="11"/>
  <c r="R135" i="11"/>
  <c r="V113" i="11"/>
  <c r="U113" i="11"/>
  <c r="S111" i="11"/>
  <c r="R111" i="11"/>
  <c r="V98" i="11"/>
  <c r="U98" i="11"/>
  <c r="V81" i="11"/>
  <c r="U81" i="11"/>
  <c r="V199" i="11"/>
  <c r="P199" i="11"/>
  <c r="S198" i="11"/>
  <c r="V197" i="11"/>
  <c r="P197" i="11"/>
  <c r="S196" i="11"/>
  <c r="V195" i="11"/>
  <c r="P195" i="11"/>
  <c r="S194" i="11"/>
  <c r="V193" i="11"/>
  <c r="P193" i="11"/>
  <c r="S192" i="11"/>
  <c r="V191" i="11"/>
  <c r="P191" i="11"/>
  <c r="S190" i="11"/>
  <c r="V189" i="11"/>
  <c r="P189" i="11"/>
  <c r="S188" i="11"/>
  <c r="V187" i="11"/>
  <c r="P187" i="11"/>
  <c r="S186" i="11"/>
  <c r="V185" i="11"/>
  <c r="P185" i="11"/>
  <c r="S184" i="11"/>
  <c r="V183" i="11"/>
  <c r="P183" i="11"/>
  <c r="S182" i="11"/>
  <c r="V181" i="11"/>
  <c r="P181" i="11"/>
  <c r="S180" i="11"/>
  <c r="V179" i="11"/>
  <c r="P179" i="11"/>
  <c r="S178" i="11"/>
  <c r="V177" i="11"/>
  <c r="P177" i="11"/>
  <c r="S176" i="11"/>
  <c r="V175" i="11"/>
  <c r="P175" i="11"/>
  <c r="S174" i="11"/>
  <c r="V173" i="11"/>
  <c r="P173" i="11"/>
  <c r="S172" i="11"/>
  <c r="V171" i="11"/>
  <c r="P171" i="11"/>
  <c r="S170" i="11"/>
  <c r="V169" i="11"/>
  <c r="P169" i="11"/>
  <c r="S168" i="11"/>
  <c r="V167" i="11"/>
  <c r="P167" i="11"/>
  <c r="S166" i="11"/>
  <c r="V165" i="11"/>
  <c r="P165" i="11"/>
  <c r="S164" i="11"/>
  <c r="V163" i="11"/>
  <c r="P163" i="11"/>
  <c r="S162" i="11"/>
  <c r="V161" i="11"/>
  <c r="P161" i="11"/>
  <c r="S160" i="11"/>
  <c r="V148" i="11"/>
  <c r="U148" i="11"/>
  <c r="V145" i="11"/>
  <c r="U145" i="11"/>
  <c r="S143" i="11"/>
  <c r="R143" i="11"/>
  <c r="S140" i="11"/>
  <c r="R140" i="11"/>
  <c r="P138" i="11"/>
  <c r="O138" i="11"/>
  <c r="P135" i="11"/>
  <c r="O135" i="11"/>
  <c r="V132" i="11"/>
  <c r="U132" i="11"/>
  <c r="V129" i="11"/>
  <c r="U129" i="11"/>
  <c r="S127" i="11"/>
  <c r="R127" i="11"/>
  <c r="S124" i="11"/>
  <c r="R124" i="11"/>
  <c r="V121" i="11"/>
  <c r="U121" i="11"/>
  <c r="S119" i="11"/>
  <c r="R119" i="11"/>
  <c r="S116" i="11"/>
  <c r="R116" i="11"/>
  <c r="P114" i="11"/>
  <c r="O114" i="11"/>
  <c r="P111" i="11"/>
  <c r="O111" i="11"/>
  <c r="V108" i="11"/>
  <c r="U108" i="11"/>
  <c r="V105" i="11"/>
  <c r="U105" i="11"/>
  <c r="P104" i="11"/>
  <c r="O104" i="11"/>
  <c r="U99" i="11"/>
  <c r="V99" i="11"/>
  <c r="P95" i="11"/>
  <c r="O95" i="11"/>
  <c r="S84" i="11"/>
  <c r="R84" i="11"/>
  <c r="V82" i="11"/>
  <c r="U82" i="11"/>
  <c r="O81" i="11"/>
  <c r="P81" i="11"/>
  <c r="U122" i="11"/>
  <c r="R121" i="11"/>
  <c r="O120" i="11"/>
  <c r="U118" i="11"/>
  <c r="R117" i="11"/>
  <c r="O116" i="11"/>
  <c r="U114" i="11"/>
  <c r="R113" i="11"/>
  <c r="O112" i="11"/>
  <c r="U110" i="11"/>
  <c r="R109" i="11"/>
  <c r="O108" i="11"/>
  <c r="U106" i="11"/>
  <c r="R105" i="11"/>
  <c r="V103" i="11"/>
  <c r="U102" i="11"/>
  <c r="P101" i="11"/>
  <c r="O100" i="11"/>
  <c r="S98" i="11"/>
  <c r="R97" i="11"/>
  <c r="V95" i="11"/>
  <c r="U94" i="11"/>
  <c r="U83" i="11"/>
  <c r="V83" i="11"/>
  <c r="V75" i="11"/>
  <c r="U75" i="11"/>
  <c r="S74" i="11"/>
  <c r="R74" i="11"/>
  <c r="P73" i="11"/>
  <c r="O73" i="11"/>
  <c r="S88" i="11"/>
  <c r="V87" i="11"/>
  <c r="S85" i="11"/>
  <c r="R85" i="11"/>
  <c r="P80" i="11"/>
  <c r="O80" i="11"/>
  <c r="P77" i="11"/>
  <c r="O77" i="11"/>
  <c r="P85" i="11"/>
  <c r="O84" i="11"/>
  <c r="S82" i="11"/>
  <c r="V79" i="11"/>
  <c r="U79" i="11"/>
  <c r="S59" i="11"/>
  <c r="R59" i="11"/>
  <c r="S78" i="11"/>
  <c r="R78" i="11"/>
  <c r="O76" i="11"/>
  <c r="P51" i="11"/>
  <c r="O51" i="11"/>
  <c r="P59" i="11"/>
  <c r="O59" i="11"/>
  <c r="V57" i="11"/>
  <c r="U57" i="11"/>
  <c r="S56" i="11"/>
  <c r="R56" i="11"/>
  <c r="P55" i="11"/>
  <c r="O55" i="11"/>
  <c r="V53" i="11"/>
  <c r="U53" i="11"/>
  <c r="V70" i="11"/>
  <c r="U69" i="11"/>
  <c r="V49" i="11"/>
  <c r="U49" i="11"/>
  <c r="S48" i="11"/>
  <c r="R48" i="11"/>
  <c r="P47" i="11"/>
  <c r="O47" i="11"/>
  <c r="V45" i="11"/>
  <c r="U45" i="11"/>
  <c r="S44" i="11"/>
  <c r="R44" i="11"/>
  <c r="S53" i="11"/>
  <c r="P52" i="11"/>
  <c r="V50" i="11"/>
  <c r="S49" i="11"/>
  <c r="P48" i="11"/>
  <c r="V46" i="11"/>
  <c r="S45" i="11"/>
  <c r="P44" i="11"/>
  <c r="B103" i="11" a="1"/>
  <c r="B103" i="11" s="1"/>
  <c r="C103" i="11" a="1"/>
  <c r="C103" i="11" s="1"/>
  <c r="D103" i="11" a="1"/>
  <c r="D103" i="11" s="1"/>
  <c r="B104" i="11" a="1"/>
  <c r="B104" i="11" s="1"/>
  <c r="C104" i="11" a="1"/>
  <c r="C104" i="11" s="1"/>
  <c r="D104" i="11" a="1"/>
  <c r="D104" i="11" s="1"/>
  <c r="B105" i="11" a="1"/>
  <c r="B105" i="11" s="1"/>
  <c r="C105" i="11" a="1"/>
  <c r="C105" i="11" s="1"/>
  <c r="F82" i="16" s="1"/>
  <c r="D105" i="11" a="1"/>
  <c r="D105" i="11" s="1"/>
  <c r="B106" i="11" a="1"/>
  <c r="B106" i="11" s="1"/>
  <c r="C106" i="11" a="1"/>
  <c r="C106" i="11" s="1"/>
  <c r="D106" i="11" a="1"/>
  <c r="D106" i="11" s="1"/>
  <c r="B107" i="11" a="1"/>
  <c r="B107" i="11" s="1"/>
  <c r="F107" i="11" s="1"/>
  <c r="C107" i="11" a="1"/>
  <c r="C107" i="11" s="1"/>
  <c r="D107" i="11" a="1"/>
  <c r="D107" i="11" s="1"/>
  <c r="H107" i="11" s="1"/>
  <c r="B108" i="11" a="1"/>
  <c r="B108" i="11" s="1"/>
  <c r="C108" i="11" a="1"/>
  <c r="C108" i="11" s="1"/>
  <c r="D108" i="11" a="1"/>
  <c r="D108" i="11" s="1"/>
  <c r="J84" i="16"/>
  <c r="B109" i="11" a="1"/>
  <c r="B109" i="11" s="1"/>
  <c r="C109" i="11" a="1"/>
  <c r="C109" i="11" s="1"/>
  <c r="D109" i="11" a="1"/>
  <c r="D109" i="11" s="1"/>
  <c r="L86" i="16" s="1"/>
  <c r="B110" i="11" a="1"/>
  <c r="B110" i="11" s="1"/>
  <c r="C110" i="11" a="1"/>
  <c r="C110" i="11" s="1"/>
  <c r="F87" i="16" s="1"/>
  <c r="D110" i="11" a="1"/>
  <c r="D110" i="11" s="1"/>
  <c r="B111" i="11" a="1"/>
  <c r="B111" i="11" s="1"/>
  <c r="C111" i="11" a="1"/>
  <c r="C111" i="11" s="1"/>
  <c r="G111" i="11" s="1"/>
  <c r="D111" i="11" a="1"/>
  <c r="D111" i="11" s="1"/>
  <c r="H111" i="11" s="1"/>
  <c r="B112" i="11" a="1"/>
  <c r="B112" i="11" s="1"/>
  <c r="C112" i="11" a="1"/>
  <c r="C112" i="11" s="1"/>
  <c r="H89" i="16" s="1"/>
  <c r="D112" i="11" a="1"/>
  <c r="D112" i="11" s="1"/>
  <c r="B113" i="11" a="1"/>
  <c r="B113" i="11" s="1"/>
  <c r="C113" i="11" a="1"/>
  <c r="C113" i="11" s="1"/>
  <c r="D113" i="11" a="1"/>
  <c r="D113" i="11" s="1"/>
  <c r="L90" i="16" s="1"/>
  <c r="B114" i="11" a="1"/>
  <c r="B114" i="11" s="1"/>
  <c r="B91" i="16" s="1"/>
  <c r="C114" i="11" a="1"/>
  <c r="C114" i="11" s="1"/>
  <c r="F91" i="16" s="1"/>
  <c r="D114" i="11" a="1"/>
  <c r="D114" i="11" s="1"/>
  <c r="B115" i="11" a="1"/>
  <c r="B115" i="11" s="1"/>
  <c r="F115" i="11" s="1"/>
  <c r="C115" i="11" a="1"/>
  <c r="C115" i="11" s="1"/>
  <c r="G115" i="11" s="1"/>
  <c r="D115" i="11" a="1"/>
  <c r="D115" i="11" s="1"/>
  <c r="H115" i="11" s="1"/>
  <c r="B116" i="11" a="1"/>
  <c r="B116" i="11" s="1"/>
  <c r="C116" i="11" a="1"/>
  <c r="C116" i="11" s="1"/>
  <c r="D116" i="11" a="1"/>
  <c r="D116" i="11" s="1"/>
  <c r="B117" i="11" a="1"/>
  <c r="B117" i="11" s="1"/>
  <c r="F117" i="11" s="1"/>
  <c r="C117" i="11" a="1"/>
  <c r="C117" i="11" s="1"/>
  <c r="D117" i="11" a="1"/>
  <c r="D117" i="11" s="1"/>
  <c r="J94" i="16" s="1"/>
  <c r="B118" i="11" a="1"/>
  <c r="B118" i="11" s="1"/>
  <c r="C118" i="11" a="1"/>
  <c r="C118" i="11" s="1"/>
  <c r="D118" i="11" a="1"/>
  <c r="D118" i="11" s="1"/>
  <c r="H118" i="11" s="1"/>
  <c r="B119" i="11" a="1"/>
  <c r="B119" i="11" s="1"/>
  <c r="C119" i="11" a="1"/>
  <c r="C119" i="11" s="1"/>
  <c r="G119" i="11" s="1"/>
  <c r="D119" i="11" a="1"/>
  <c r="D119" i="11" s="1"/>
  <c r="B120" i="11" a="1"/>
  <c r="B120" i="11" s="1"/>
  <c r="C120" i="11" a="1"/>
  <c r="C120" i="11" s="1"/>
  <c r="D120" i="11" a="1"/>
  <c r="D120" i="11" s="1"/>
  <c r="B121" i="11" a="1"/>
  <c r="B121" i="11" s="1"/>
  <c r="B98" i="16" s="1"/>
  <c r="C121" i="11" a="1"/>
  <c r="C121" i="11" s="1"/>
  <c r="F98" i="16" s="1"/>
  <c r="D121" i="11" a="1"/>
  <c r="D121" i="11" s="1"/>
  <c r="H121" i="11" s="1"/>
  <c r="B122" i="11" a="1"/>
  <c r="B122" i="11" s="1"/>
  <c r="C122" i="11" a="1"/>
  <c r="C122" i="11" s="1"/>
  <c r="D122" i="11" a="1"/>
  <c r="D122" i="11" s="1"/>
  <c r="H122" i="11" s="1"/>
  <c r="B123" i="11" a="1"/>
  <c r="B123" i="11" s="1"/>
  <c r="C123" i="11" a="1"/>
  <c r="C123" i="11" s="1"/>
  <c r="F100" i="16" s="1"/>
  <c r="D123" i="11" a="1"/>
  <c r="D123" i="11" s="1"/>
  <c r="B124" i="11" a="1"/>
  <c r="B124" i="11" s="1"/>
  <c r="F124" i="11" s="1"/>
  <c r="C124" i="11" a="1"/>
  <c r="C124" i="11" s="1"/>
  <c r="G124" i="11" s="1"/>
  <c r="D124" i="11" a="1"/>
  <c r="D124" i="11" s="1"/>
  <c r="H124" i="11" s="1"/>
  <c r="B125" i="11" a="1"/>
  <c r="B125" i="11" s="1"/>
  <c r="C125" i="11" a="1"/>
  <c r="C125" i="11" s="1"/>
  <c r="D125" i="11" a="1"/>
  <c r="D125" i="11" s="1"/>
  <c r="B126" i="11" a="1"/>
  <c r="B126" i="11" s="1"/>
  <c r="F126" i="11" s="1"/>
  <c r="C126" i="11" a="1"/>
  <c r="C126" i="11" s="1"/>
  <c r="G126" i="11" s="1"/>
  <c r="D126" i="11" a="1"/>
  <c r="D126" i="11" s="1"/>
  <c r="H126" i="11" s="1"/>
  <c r="B127" i="11" a="1"/>
  <c r="B127" i="11" s="1"/>
  <c r="C127" i="11" a="1"/>
  <c r="C127" i="11" s="1"/>
  <c r="F104" i="16" s="1"/>
  <c r="D127" i="11" a="1"/>
  <c r="D127" i="11" s="1"/>
  <c r="B128" i="11" a="1"/>
  <c r="B128" i="11" s="1"/>
  <c r="F128" i="11" s="1"/>
  <c r="C128" i="11" a="1"/>
  <c r="C128" i="11" s="1"/>
  <c r="D128" i="11" a="1"/>
  <c r="D128" i="11" s="1"/>
  <c r="B129" i="11" a="1"/>
  <c r="B129" i="11" s="1"/>
  <c r="C129" i="11" a="1"/>
  <c r="C129" i="11" s="1"/>
  <c r="D129" i="11" a="1"/>
  <c r="D129" i="11" s="1"/>
  <c r="B130" i="11" a="1"/>
  <c r="B130" i="11" s="1"/>
  <c r="F130" i="11" s="1"/>
  <c r="C130" i="11" a="1"/>
  <c r="C130" i="11" s="1"/>
  <c r="D130" i="11" a="1"/>
  <c r="D130" i="11" s="1"/>
  <c r="B131" i="11" a="1"/>
  <c r="B131" i="11" s="1"/>
  <c r="C131" i="11" a="1"/>
  <c r="C131" i="11" s="1"/>
  <c r="D131" i="11" a="1"/>
  <c r="D131" i="11" s="1"/>
  <c r="B132" i="11" a="1"/>
  <c r="B132" i="11" s="1"/>
  <c r="C132" i="11" a="1"/>
  <c r="C132" i="11" s="1"/>
  <c r="G132" i="11" s="1"/>
  <c r="D132" i="11" a="1"/>
  <c r="D132" i="11" s="1"/>
  <c r="B133" i="11" a="1"/>
  <c r="B133" i="11" s="1"/>
  <c r="C133" i="11" a="1"/>
  <c r="C133" i="11" s="1"/>
  <c r="D133" i="11" a="1"/>
  <c r="D133" i="11" s="1"/>
  <c r="B134" i="11" a="1"/>
  <c r="B134" i="11" s="1"/>
  <c r="C134" i="11" a="1"/>
  <c r="C134" i="11" s="1"/>
  <c r="D134" i="11" a="1"/>
  <c r="D134" i="11" s="1"/>
  <c r="H134" i="11" s="1"/>
  <c r="B135" i="11" a="1"/>
  <c r="B135" i="11" s="1"/>
  <c r="C135" i="11" a="1"/>
  <c r="C135" i="11" s="1"/>
  <c r="G135" i="11" s="1"/>
  <c r="D135" i="11" a="1"/>
  <c r="D135" i="11" s="1"/>
  <c r="B136" i="11" a="1"/>
  <c r="B136" i="11" s="1"/>
  <c r="C136" i="11" a="1"/>
  <c r="C136" i="11" s="1"/>
  <c r="D136" i="11" a="1"/>
  <c r="D136" i="11" s="1"/>
  <c r="B137" i="11" a="1"/>
  <c r="B137" i="11" s="1"/>
  <c r="C137" i="11" a="1"/>
  <c r="C137" i="11" s="1"/>
  <c r="D137" i="11" a="1"/>
  <c r="D137" i="11" s="1"/>
  <c r="B138" i="11" a="1"/>
  <c r="B138" i="11" s="1"/>
  <c r="C138" i="11" a="1"/>
  <c r="C138" i="11" s="1"/>
  <c r="D138" i="11" a="1"/>
  <c r="D138" i="11" s="1"/>
  <c r="B139" i="11" a="1"/>
  <c r="B139" i="11" s="1"/>
  <c r="C139" i="11" a="1"/>
  <c r="C139" i="11" s="1"/>
  <c r="D139" i="11" a="1"/>
  <c r="D139" i="11" s="1"/>
  <c r="B140" i="11" a="1"/>
  <c r="B140" i="11" s="1"/>
  <c r="C140" i="11" a="1"/>
  <c r="C140" i="11" s="1"/>
  <c r="D140" i="11" a="1"/>
  <c r="D140" i="11" s="1"/>
  <c r="B141" i="11" a="1"/>
  <c r="B141" i="11" s="1"/>
  <c r="C141" i="11" a="1"/>
  <c r="C141" i="11" s="1"/>
  <c r="F118" i="16" s="1"/>
  <c r="D141" i="11" a="1"/>
  <c r="D141" i="11" s="1"/>
  <c r="B142" i="11" a="1"/>
  <c r="B142" i="11" s="1"/>
  <c r="C142" i="11" a="1"/>
  <c r="C142" i="11" s="1"/>
  <c r="G142" i="11" s="1"/>
  <c r="D142" i="11" a="1"/>
  <c r="D142" i="11" s="1"/>
  <c r="B143" i="11" a="1"/>
  <c r="B143" i="11" s="1"/>
  <c r="C143" i="11" a="1"/>
  <c r="C143" i="11" s="1"/>
  <c r="D143" i="11" a="1"/>
  <c r="D143" i="11" s="1"/>
  <c r="B144" i="11" a="1"/>
  <c r="B144" i="11" s="1"/>
  <c r="C144" i="11" a="1"/>
  <c r="C144" i="11" s="1"/>
  <c r="D144" i="11" a="1"/>
  <c r="D144" i="11" s="1"/>
  <c r="B145" i="11" a="1"/>
  <c r="B145" i="11" s="1"/>
  <c r="C145" i="11" a="1"/>
  <c r="C145" i="11" s="1"/>
  <c r="D145" i="11" a="1"/>
  <c r="D145" i="11" s="1"/>
  <c r="B146" i="11" a="1"/>
  <c r="B146" i="11" s="1"/>
  <c r="F146" i="11" s="1"/>
  <c r="C146" i="11" a="1"/>
  <c r="C146" i="11" s="1"/>
  <c r="G146" i="11" s="1"/>
  <c r="D146" i="11" a="1"/>
  <c r="D146" i="11" s="1"/>
  <c r="B147" i="11" a="1"/>
  <c r="B147" i="11" s="1"/>
  <c r="C147" i="11" a="1"/>
  <c r="C147" i="11" s="1"/>
  <c r="F124" i="16" s="1"/>
  <c r="D147" i="11" a="1"/>
  <c r="D147" i="11" s="1"/>
  <c r="B148" i="11" a="1"/>
  <c r="B148" i="11" s="1"/>
  <c r="B125" i="16" s="1"/>
  <c r="C148" i="11" a="1"/>
  <c r="C148" i="11" s="1"/>
  <c r="D148" i="11" a="1"/>
  <c r="D148" i="11" s="1"/>
  <c r="H148" i="11" s="1"/>
  <c r="B149" i="11" a="1"/>
  <c r="B149" i="11" s="1"/>
  <c r="C149" i="11" a="1"/>
  <c r="C149" i="11" s="1"/>
  <c r="D149" i="11" a="1"/>
  <c r="D149" i="11" s="1"/>
  <c r="B150" i="11" a="1"/>
  <c r="B150" i="11" s="1"/>
  <c r="F150" i="11" s="1"/>
  <c r="C150" i="11" a="1"/>
  <c r="C150" i="11" s="1"/>
  <c r="G150" i="11" s="1"/>
  <c r="D150" i="11" a="1"/>
  <c r="D150" i="11" s="1"/>
  <c r="B151" i="11" a="1"/>
  <c r="B151" i="11" s="1"/>
  <c r="C151" i="11" a="1"/>
  <c r="C151" i="11" s="1"/>
  <c r="F128" i="16" s="1"/>
  <c r="D151" i="11" a="1"/>
  <c r="D151" i="11" s="1"/>
  <c r="B152" i="11" a="1"/>
  <c r="B152" i="11" s="1"/>
  <c r="F152" i="11" s="1"/>
  <c r="C152" i="11" a="1"/>
  <c r="C152" i="11" s="1"/>
  <c r="G152" i="11" s="1"/>
  <c r="D152" i="11" a="1"/>
  <c r="D152" i="11" s="1"/>
  <c r="B153" i="11" a="1"/>
  <c r="B153" i="11" s="1"/>
  <c r="C153" i="11" a="1"/>
  <c r="C153" i="11" s="1"/>
  <c r="D153" i="11" a="1"/>
  <c r="D153" i="11" s="1"/>
  <c r="B154" i="11" a="1"/>
  <c r="B154" i="11" s="1"/>
  <c r="C154" i="11" a="1"/>
  <c r="C154" i="11" s="1"/>
  <c r="D154" i="11" a="1"/>
  <c r="D154" i="11" s="1"/>
  <c r="K131" i="16" s="1"/>
  <c r="B155" i="11" a="1"/>
  <c r="B155" i="11" s="1"/>
  <c r="F155" i="11" s="1"/>
  <c r="C155" i="11" a="1"/>
  <c r="C155" i="11" s="1"/>
  <c r="D155" i="11" a="1"/>
  <c r="D155" i="11" s="1"/>
  <c r="B156" i="11" a="1"/>
  <c r="B156" i="11" s="1"/>
  <c r="B133" i="16" s="1"/>
  <c r="C156" i="11" a="1"/>
  <c r="C156" i="11" s="1"/>
  <c r="G156" i="11" s="1"/>
  <c r="D156" i="11" a="1"/>
  <c r="D156" i="11" s="1"/>
  <c r="H156" i="11" s="1"/>
  <c r="B157" i="11" a="1"/>
  <c r="B157" i="11" s="1"/>
  <c r="C157" i="11" a="1"/>
  <c r="C157" i="11" s="1"/>
  <c r="F134" i="16" s="1"/>
  <c r="D157" i="11" a="1"/>
  <c r="D157" i="11" s="1"/>
  <c r="B158" i="11" a="1"/>
  <c r="B158" i="11" s="1"/>
  <c r="C158" i="11" a="1"/>
  <c r="C158" i="11" s="1"/>
  <c r="D158" i="11" a="1"/>
  <c r="D158" i="11" s="1"/>
  <c r="B159" i="11" a="1"/>
  <c r="B159" i="11" s="1"/>
  <c r="C159" i="11" a="1"/>
  <c r="C159" i="11" s="1"/>
  <c r="D159" i="11" a="1"/>
  <c r="D159" i="11" s="1"/>
  <c r="B160" i="11" a="1"/>
  <c r="B160" i="11" s="1"/>
  <c r="C160" i="11" a="1"/>
  <c r="C160" i="11" s="1"/>
  <c r="G160" i="11" s="1"/>
  <c r="D160" i="11" a="1"/>
  <c r="D160" i="11" s="1"/>
  <c r="B161" i="11" a="1"/>
  <c r="B161" i="11" s="1"/>
  <c r="C161" i="11" a="1"/>
  <c r="C161" i="11" s="1"/>
  <c r="D161" i="11" a="1"/>
  <c r="D161" i="11" s="1"/>
  <c r="B162" i="11" a="1"/>
  <c r="B162" i="11" s="1"/>
  <c r="C162" i="11" a="1"/>
  <c r="C162" i="11" s="1"/>
  <c r="D162" i="11" a="1"/>
  <c r="D162" i="11" s="1"/>
  <c r="B163" i="11" a="1"/>
  <c r="B163" i="11" s="1"/>
  <c r="F163" i="11" s="1"/>
  <c r="C163" i="11" a="1"/>
  <c r="C163" i="11" s="1"/>
  <c r="F140" i="16" s="1"/>
  <c r="D163" i="11" a="1"/>
  <c r="D163" i="11" s="1"/>
  <c r="B164" i="11" a="1"/>
  <c r="B164" i="11" s="1"/>
  <c r="C164" i="11" a="1"/>
  <c r="C164" i="11" s="1"/>
  <c r="G164" i="11" s="1"/>
  <c r="D164" i="11" a="1"/>
  <c r="D164" i="11" s="1"/>
  <c r="B165" i="11" a="1"/>
  <c r="B165" i="11" s="1"/>
  <c r="C165" i="11" a="1"/>
  <c r="C165" i="11" s="1"/>
  <c r="D165" i="11" a="1"/>
  <c r="D165" i="11" s="1"/>
  <c r="B166" i="11" a="1"/>
  <c r="B166" i="11" s="1"/>
  <c r="C166" i="11" a="1"/>
  <c r="C166" i="11" s="1"/>
  <c r="F143" i="16" s="1"/>
  <c r="D166" i="11" a="1"/>
  <c r="D166" i="11" s="1"/>
  <c r="B167" i="11" a="1"/>
  <c r="B167" i="11" s="1"/>
  <c r="C167" i="11" a="1"/>
  <c r="C167" i="11" s="1"/>
  <c r="D167" i="11" a="1"/>
  <c r="D167" i="11" s="1"/>
  <c r="B168" i="11" a="1"/>
  <c r="B168" i="11" s="1"/>
  <c r="C168" i="11" a="1"/>
  <c r="C168" i="11" s="1"/>
  <c r="G168" i="11" s="1"/>
  <c r="D168" i="11" a="1"/>
  <c r="D168" i="11" s="1"/>
  <c r="B169" i="11" a="1"/>
  <c r="B169" i="11" s="1"/>
  <c r="C169" i="11" a="1"/>
  <c r="C169" i="11" s="1"/>
  <c r="D169" i="11" a="1"/>
  <c r="D169" i="11" s="1"/>
  <c r="B170" i="11" a="1"/>
  <c r="B170" i="11" s="1"/>
  <c r="C170" i="11" a="1"/>
  <c r="C170" i="11" s="1"/>
  <c r="D170" i="11" a="1"/>
  <c r="D170" i="11" s="1"/>
  <c r="B171" i="11" a="1"/>
  <c r="B171" i="11" s="1"/>
  <c r="F171" i="11" s="1"/>
  <c r="C171" i="11" a="1"/>
  <c r="C171" i="11" s="1"/>
  <c r="F148" i="16" s="1"/>
  <c r="D171" i="11" a="1"/>
  <c r="D171" i="11" s="1"/>
  <c r="B172" i="11" a="1"/>
  <c r="B172" i="11" s="1"/>
  <c r="C172" i="11" a="1"/>
  <c r="C172" i="11" s="1"/>
  <c r="G172" i="11" s="1"/>
  <c r="D172" i="11" a="1"/>
  <c r="D172" i="11" s="1"/>
  <c r="H172" i="11" s="1"/>
  <c r="B173" i="11" a="1"/>
  <c r="B173" i="11" s="1"/>
  <c r="C173" i="11" a="1"/>
  <c r="C173" i="11" s="1"/>
  <c r="D173" i="11" a="1"/>
  <c r="D173" i="11" s="1"/>
  <c r="B174" i="11" a="1"/>
  <c r="B174" i="11" s="1"/>
  <c r="F174" i="11" s="1"/>
  <c r="C174" i="11" a="1"/>
  <c r="C174" i="11" s="1"/>
  <c r="D174" i="11" a="1"/>
  <c r="D174" i="11" s="1"/>
  <c r="H174" i="11" s="1"/>
  <c r="B175" i="11" a="1"/>
  <c r="B175" i="11" s="1"/>
  <c r="F175" i="11" s="1"/>
  <c r="C175" i="11" a="1"/>
  <c r="C175" i="11" s="1"/>
  <c r="D175" i="11" a="1"/>
  <c r="D175" i="11" s="1"/>
  <c r="H175" i="11" s="1"/>
  <c r="B176" i="11" a="1"/>
  <c r="B176" i="11" s="1"/>
  <c r="C176" i="11" a="1"/>
  <c r="C176" i="11" s="1"/>
  <c r="G176" i="11" s="1"/>
  <c r="D176" i="11" a="1"/>
  <c r="D176" i="11" s="1"/>
  <c r="B177" i="11" a="1"/>
  <c r="B177" i="11" s="1"/>
  <c r="C177" i="11" a="1"/>
  <c r="C177" i="11" s="1"/>
  <c r="D177" i="11" a="1"/>
  <c r="D177" i="11" s="1"/>
  <c r="L154" i="16" s="1"/>
  <c r="B178" i="11" a="1"/>
  <c r="B178" i="11" s="1"/>
  <c r="F178" i="11" s="1"/>
  <c r="C178" i="11" a="1"/>
  <c r="C178" i="11" s="1"/>
  <c r="D178" i="11" a="1"/>
  <c r="D178" i="11" s="1"/>
  <c r="J155" i="16" s="1"/>
  <c r="B179" i="11" a="1"/>
  <c r="B179" i="11" s="1"/>
  <c r="C179" i="11" a="1"/>
  <c r="C179" i="11" s="1"/>
  <c r="D179" i="11" a="1"/>
  <c r="D179" i="11" s="1"/>
  <c r="H179" i="11" s="1"/>
  <c r="B180" i="11" a="1"/>
  <c r="B180" i="11" s="1"/>
  <c r="C180" i="11" a="1"/>
  <c r="C180" i="11" s="1"/>
  <c r="G180" i="11" s="1"/>
  <c r="D180" i="11" a="1"/>
  <c r="D180" i="11" s="1"/>
  <c r="H180" i="11" s="1"/>
  <c r="B181" i="11" a="1"/>
  <c r="B181" i="11" s="1"/>
  <c r="C181" i="11" a="1"/>
  <c r="C181" i="11" s="1"/>
  <c r="D181" i="11" a="1"/>
  <c r="D181" i="11" s="1"/>
  <c r="B182" i="11" a="1"/>
  <c r="B182" i="11" s="1"/>
  <c r="C182" i="11" a="1"/>
  <c r="C182" i="11" s="1"/>
  <c r="D182" i="11" a="1"/>
  <c r="D182" i="11" s="1"/>
  <c r="H182" i="11" s="1"/>
  <c r="B183" i="11" a="1"/>
  <c r="B183" i="11" s="1"/>
  <c r="C183" i="11" a="1"/>
  <c r="C183" i="11" s="1"/>
  <c r="F160" i="16" s="1"/>
  <c r="D183" i="11" a="1"/>
  <c r="D183" i="11" s="1"/>
  <c r="B184" i="11" a="1"/>
  <c r="B184" i="11" s="1"/>
  <c r="F184" i="11" s="1"/>
  <c r="C184" i="11" a="1"/>
  <c r="C184" i="11" s="1"/>
  <c r="G184" i="11" s="1"/>
  <c r="D184" i="11" a="1"/>
  <c r="D184" i="11" s="1"/>
  <c r="H184" i="11" s="1"/>
  <c r="B185" i="11" a="1"/>
  <c r="B185" i="11" s="1"/>
  <c r="C185" i="11" a="1"/>
  <c r="C185" i="11" s="1"/>
  <c r="D185" i="11" a="1"/>
  <c r="D185" i="11" s="1"/>
  <c r="B186" i="11" a="1"/>
  <c r="B186" i="11" s="1"/>
  <c r="C186" i="11" a="1"/>
  <c r="C186" i="11" s="1"/>
  <c r="D186" i="11" a="1"/>
  <c r="D186" i="11" s="1"/>
  <c r="B187" i="11" a="1"/>
  <c r="B187" i="11" s="1"/>
  <c r="C187" i="11" a="1"/>
  <c r="C187" i="11" s="1"/>
  <c r="D187" i="11" a="1"/>
  <c r="D187" i="11" s="1"/>
  <c r="J164" i="16" s="1"/>
  <c r="B188" i="11" a="1"/>
  <c r="B188" i="11" s="1"/>
  <c r="C188" i="11" a="1"/>
  <c r="C188" i="11" s="1"/>
  <c r="D188" i="11" a="1"/>
  <c r="D188" i="11" s="1"/>
  <c r="H188" i="11" s="1"/>
  <c r="B189" i="11" a="1"/>
  <c r="B189" i="11" s="1"/>
  <c r="C189" i="11" a="1"/>
  <c r="C189" i="11" s="1"/>
  <c r="G189" i="11" s="1"/>
  <c r="D189" i="11" a="1"/>
  <c r="D189" i="11" s="1"/>
  <c r="H189" i="11" s="1"/>
  <c r="B190" i="11" a="1"/>
  <c r="B190" i="11" s="1"/>
  <c r="C190" i="11" a="1"/>
  <c r="C190" i="11" s="1"/>
  <c r="D190" i="11" a="1"/>
  <c r="D190" i="11" s="1"/>
  <c r="B191" i="11" a="1"/>
  <c r="B191" i="11" s="1"/>
  <c r="C191" i="11" a="1"/>
  <c r="C191" i="11" s="1"/>
  <c r="D191" i="11" a="1"/>
  <c r="D191" i="11" s="1"/>
  <c r="J168" i="16" s="1"/>
  <c r="B192" i="11" a="1"/>
  <c r="B192" i="11" s="1"/>
  <c r="B169" i="16" s="1"/>
  <c r="C192" i="11" a="1"/>
  <c r="C192" i="11" s="1"/>
  <c r="D192" i="11" a="1"/>
  <c r="D192" i="11" s="1"/>
  <c r="H192" i="11" s="1"/>
  <c r="B193" i="11" a="1"/>
  <c r="B193" i="11" s="1"/>
  <c r="C193" i="11" a="1"/>
  <c r="C193" i="11" s="1"/>
  <c r="D193" i="11" a="1"/>
  <c r="D193" i="11" s="1"/>
  <c r="H193" i="11" s="1"/>
  <c r="B194" i="11" a="1"/>
  <c r="B194" i="11" s="1"/>
  <c r="C194" i="11" a="1"/>
  <c r="C194" i="11" s="1"/>
  <c r="G194" i="11" s="1"/>
  <c r="D194" i="11" a="1"/>
  <c r="D194" i="11" s="1"/>
  <c r="B195" i="11" a="1"/>
  <c r="B195" i="11" s="1"/>
  <c r="F195" i="11" s="1"/>
  <c r="C195" i="11" a="1"/>
  <c r="C195" i="11" s="1"/>
  <c r="D195" i="11" a="1"/>
  <c r="D195" i="11" s="1"/>
  <c r="J172" i="16" s="1"/>
  <c r="B196" i="11" a="1"/>
  <c r="B196" i="11" s="1"/>
  <c r="C196" i="11" a="1"/>
  <c r="C196" i="11" s="1"/>
  <c r="D196" i="11" a="1"/>
  <c r="D196" i="11" s="1"/>
  <c r="B197" i="11" a="1"/>
  <c r="B197" i="11" s="1"/>
  <c r="C197" i="11" a="1"/>
  <c r="C197" i="11" s="1"/>
  <c r="F174" i="16" s="1"/>
  <c r="D197" i="11" a="1"/>
  <c r="D197" i="11" s="1"/>
  <c r="B198" i="11" a="1"/>
  <c r="B198" i="11" s="1"/>
  <c r="C198" i="11" a="1"/>
  <c r="C198" i="11" s="1"/>
  <c r="D198" i="11" a="1"/>
  <c r="D198" i="11" s="1"/>
  <c r="B199" i="11" a="1"/>
  <c r="B199" i="11" s="1"/>
  <c r="F199" i="11" s="1"/>
  <c r="C199" i="11" a="1"/>
  <c r="C199" i="11" s="1"/>
  <c r="D199" i="11" a="1"/>
  <c r="D199" i="11" s="1"/>
  <c r="B200" i="11" a="1"/>
  <c r="B200" i="11" s="1"/>
  <c r="F200" i="11" s="1"/>
  <c r="C200" i="11" a="1"/>
  <c r="C200" i="11" s="1"/>
  <c r="G200" i="11" s="1"/>
  <c r="D200" i="11" a="1"/>
  <c r="D200" i="11" s="1"/>
  <c r="H200" i="11" s="1"/>
  <c r="B91" i="11" a="1"/>
  <c r="B91" i="11" s="1"/>
  <c r="C91" i="11" a="1"/>
  <c r="C91" i="11" s="1"/>
  <c r="D91" i="11" a="1"/>
  <c r="D91" i="11" s="1"/>
  <c r="B92" i="11" a="1"/>
  <c r="B92" i="11" s="1"/>
  <c r="C92" i="11" a="1"/>
  <c r="C92" i="11" s="1"/>
  <c r="F69" i="16" s="1"/>
  <c r="D92" i="11" a="1"/>
  <c r="D92" i="11" s="1"/>
  <c r="H92" i="11" s="1"/>
  <c r="B93" i="11" a="1"/>
  <c r="B93" i="11" s="1"/>
  <c r="C93" i="11" a="1"/>
  <c r="C93" i="11" s="1"/>
  <c r="D93" i="11" a="1"/>
  <c r="D93" i="11" s="1"/>
  <c r="B94" i="11" a="1"/>
  <c r="B94" i="11" s="1"/>
  <c r="C94" i="11" a="1"/>
  <c r="C94" i="11" s="1"/>
  <c r="G94" i="11" s="1"/>
  <c r="D94" i="11" a="1"/>
  <c r="D94" i="11" s="1"/>
  <c r="J71" i="16" s="1"/>
  <c r="B95" i="11" a="1"/>
  <c r="B95" i="11" s="1"/>
  <c r="B72" i="16" s="1"/>
  <c r="C95" i="11" a="1"/>
  <c r="C95" i="11" s="1"/>
  <c r="D95" i="11" a="1"/>
  <c r="D95" i="11" s="1"/>
  <c r="B96" i="11" a="1"/>
  <c r="B96" i="11" s="1"/>
  <c r="F96" i="11" s="1"/>
  <c r="C96" i="11" a="1"/>
  <c r="C96" i="11" s="1"/>
  <c r="G96" i="11" s="1"/>
  <c r="D96" i="11" a="1"/>
  <c r="D96" i="11" s="1"/>
  <c r="H96" i="11" s="1"/>
  <c r="B97" i="11" a="1"/>
  <c r="B97" i="11" s="1"/>
  <c r="C97" i="11" a="1"/>
  <c r="C97" i="11" s="1"/>
  <c r="D97" i="11" a="1"/>
  <c r="D97" i="11" s="1"/>
  <c r="B98" i="11" a="1"/>
  <c r="B98" i="11" s="1"/>
  <c r="C98" i="11" a="1"/>
  <c r="C98" i="11" s="1"/>
  <c r="D98" i="11" a="1"/>
  <c r="D98" i="11" s="1"/>
  <c r="J75" i="16" s="1"/>
  <c r="B99" i="11" a="1"/>
  <c r="B99" i="11" s="1"/>
  <c r="C99" i="11" a="1"/>
  <c r="C99" i="11" s="1"/>
  <c r="F76" i="16" s="1"/>
  <c r="D99" i="11" a="1"/>
  <c r="D99" i="11" s="1"/>
  <c r="B100" i="11" a="1"/>
  <c r="B100" i="11" s="1"/>
  <c r="F100" i="11" s="1"/>
  <c r="C100" i="11" a="1"/>
  <c r="C100" i="11" s="1"/>
  <c r="G100" i="11" s="1"/>
  <c r="D100" i="11" a="1"/>
  <c r="D100" i="11" s="1"/>
  <c r="B101" i="11" a="1"/>
  <c r="B101" i="11" s="1"/>
  <c r="C101" i="11" a="1"/>
  <c r="C101" i="11" s="1"/>
  <c r="D101" i="11" a="1"/>
  <c r="D101" i="11" s="1"/>
  <c r="J78" i="16" s="1"/>
  <c r="B102" i="11" a="1"/>
  <c r="B102" i="11" s="1"/>
  <c r="C102" i="11" a="1"/>
  <c r="C102" i="11" s="1"/>
  <c r="D102" i="11" a="1"/>
  <c r="D102" i="11" s="1"/>
  <c r="B82" i="11" a="1"/>
  <c r="B82" i="11" s="1"/>
  <c r="C82" i="11" a="1"/>
  <c r="C82" i="11" s="1"/>
  <c r="D82" i="11" a="1"/>
  <c r="D82" i="11" s="1"/>
  <c r="B83" i="11" a="1"/>
  <c r="B83" i="11" s="1"/>
  <c r="C83" i="11" a="1"/>
  <c r="C83" i="11" s="1"/>
  <c r="G83" i="11" s="1"/>
  <c r="D83" i="11" a="1"/>
  <c r="D83" i="11" s="1"/>
  <c r="B84" i="11" a="1"/>
  <c r="B84" i="11" s="1"/>
  <c r="C84" i="11" a="1"/>
  <c r="C84" i="11" s="1"/>
  <c r="F61" i="16" s="1"/>
  <c r="D84" i="11" a="1"/>
  <c r="D84" i="11" s="1"/>
  <c r="B85" i="11" a="1"/>
  <c r="B85" i="11" s="1"/>
  <c r="C85" i="11" a="1"/>
  <c r="C85" i="11" s="1"/>
  <c r="D85" i="11" a="1"/>
  <c r="D85" i="11" s="1"/>
  <c r="B86" i="11" a="1"/>
  <c r="B86" i="11" s="1"/>
  <c r="C86" i="11" a="1"/>
  <c r="C86" i="11" s="1"/>
  <c r="G86" i="11" s="1"/>
  <c r="D86" i="11" a="1"/>
  <c r="D86" i="11" s="1"/>
  <c r="B87" i="11" a="1"/>
  <c r="B87" i="11" s="1"/>
  <c r="F87" i="11" s="1"/>
  <c r="C87" i="11" a="1"/>
  <c r="C87" i="11" s="1"/>
  <c r="D87" i="11" a="1"/>
  <c r="D87" i="11" s="1"/>
  <c r="H87" i="11" s="1"/>
  <c r="B88" i="11" a="1"/>
  <c r="B88" i="11" s="1"/>
  <c r="C88" i="11" a="1"/>
  <c r="C88" i="11" s="1"/>
  <c r="D88" i="11" a="1"/>
  <c r="D88" i="11" s="1"/>
  <c r="B89" i="11" a="1"/>
  <c r="B89" i="11" s="1"/>
  <c r="C89" i="11" a="1"/>
  <c r="C89" i="11" s="1"/>
  <c r="D89" i="11" a="1"/>
  <c r="D89" i="11" s="1"/>
  <c r="B90" i="11" a="1"/>
  <c r="B90" i="11" s="1"/>
  <c r="C90" i="11" a="1"/>
  <c r="C90" i="11" s="1"/>
  <c r="G90" i="11" s="1"/>
  <c r="D90" i="11" a="1"/>
  <c r="D90" i="11" s="1"/>
  <c r="B81" i="11" a="1"/>
  <c r="B81" i="11" s="1"/>
  <c r="B141" i="10"/>
  <c r="B254" i="10"/>
  <c r="J4" i="16"/>
  <c r="H138" i="16" l="1"/>
  <c r="H130" i="16"/>
  <c r="H62" i="16"/>
  <c r="J133" i="16"/>
  <c r="J92" i="16"/>
  <c r="B127" i="16"/>
  <c r="F86" i="11"/>
  <c r="D63" i="16"/>
  <c r="J69" i="16"/>
  <c r="H117" i="11"/>
  <c r="B101" i="16"/>
  <c r="F148" i="11"/>
  <c r="F121" i="11"/>
  <c r="B129" i="16"/>
  <c r="B94" i="16"/>
  <c r="F73" i="16"/>
  <c r="G123" i="11"/>
  <c r="F167" i="16"/>
  <c r="G167" i="16"/>
  <c r="H138" i="11"/>
  <c r="J115" i="16"/>
  <c r="H92" i="16"/>
  <c r="H113" i="11"/>
  <c r="B73" i="16"/>
  <c r="J165" i="16"/>
  <c r="F182" i="11"/>
  <c r="G85" i="11"/>
  <c r="D77" i="16"/>
  <c r="G197" i="11"/>
  <c r="F171" i="16"/>
  <c r="G145" i="16"/>
  <c r="H123" i="16"/>
  <c r="F74" i="16"/>
  <c r="H74" i="16"/>
  <c r="F146" i="16"/>
  <c r="H146" i="16"/>
  <c r="F142" i="16"/>
  <c r="G142" i="16"/>
  <c r="H142" i="16"/>
  <c r="F164" i="11"/>
  <c r="G158" i="11"/>
  <c r="G131" i="11"/>
  <c r="F108" i="16"/>
  <c r="F150" i="16"/>
  <c r="G150" i="16"/>
  <c r="H150" i="16"/>
  <c r="C149" i="16"/>
  <c r="F172" i="11"/>
  <c r="B144" i="16"/>
  <c r="F167" i="11"/>
  <c r="B119" i="16"/>
  <c r="F142" i="11"/>
  <c r="G70" i="16"/>
  <c r="G93" i="11"/>
  <c r="B166" i="16"/>
  <c r="F189" i="11"/>
  <c r="B165" i="16"/>
  <c r="F188" i="11"/>
  <c r="D156" i="16"/>
  <c r="F179" i="11"/>
  <c r="H167" i="11"/>
  <c r="J144" i="16"/>
  <c r="B115" i="16"/>
  <c r="F138" i="11"/>
  <c r="C95" i="16"/>
  <c r="B95" i="16"/>
  <c r="G98" i="11"/>
  <c r="F75" i="16"/>
  <c r="B170" i="16"/>
  <c r="F193" i="11"/>
  <c r="H185" i="11"/>
  <c r="L162" i="16"/>
  <c r="H168" i="11"/>
  <c r="L145" i="16"/>
  <c r="F144" i="16"/>
  <c r="G167" i="11"/>
  <c r="B136" i="16"/>
  <c r="F159" i="11"/>
  <c r="F192" i="11"/>
  <c r="H167" i="16"/>
  <c r="H178" i="11"/>
  <c r="F153" i="16"/>
  <c r="B152" i="16"/>
  <c r="G171" i="11"/>
  <c r="F156" i="11"/>
  <c r="G151" i="11"/>
  <c r="B105" i="16"/>
  <c r="J103" i="16"/>
  <c r="J95" i="16"/>
  <c r="H132" i="11"/>
  <c r="B103" i="16"/>
  <c r="L101" i="16"/>
  <c r="J98" i="16"/>
  <c r="B92" i="16"/>
  <c r="G105" i="11"/>
  <c r="J90" i="16"/>
  <c r="J73" i="16"/>
  <c r="G92" i="11"/>
  <c r="F137" i="16"/>
  <c r="F95" i="11"/>
  <c r="G67" i="16"/>
  <c r="G166" i="16"/>
  <c r="B148" i="16"/>
  <c r="H141" i="16"/>
  <c r="B140" i="16"/>
  <c r="H154" i="11"/>
  <c r="G112" i="16"/>
  <c r="G112" i="11"/>
  <c r="J86" i="16"/>
  <c r="C58" i="16"/>
  <c r="D58" i="16"/>
  <c r="F65" i="16"/>
  <c r="G88" i="11"/>
  <c r="H199" i="11"/>
  <c r="J176" i="16"/>
  <c r="F180" i="11"/>
  <c r="H147" i="16"/>
  <c r="F147" i="16"/>
  <c r="G147" i="16"/>
  <c r="B76" i="16"/>
  <c r="F99" i="11"/>
  <c r="F165" i="16"/>
  <c r="G188" i="11"/>
  <c r="F168" i="11"/>
  <c r="F90" i="11"/>
  <c r="F79" i="16"/>
  <c r="G102" i="11"/>
  <c r="F72" i="16"/>
  <c r="G95" i="11"/>
  <c r="J124" i="16"/>
  <c r="H147" i="11"/>
  <c r="F66" i="16"/>
  <c r="G89" i="11"/>
  <c r="G175" i="11"/>
  <c r="F152" i="16"/>
  <c r="C148" i="16"/>
  <c r="H160" i="11"/>
  <c r="J137" i="16"/>
  <c r="H90" i="11"/>
  <c r="J67" i="16"/>
  <c r="H100" i="11"/>
  <c r="L77" i="16"/>
  <c r="J156" i="16"/>
  <c r="H155" i="11"/>
  <c r="J132" i="16"/>
  <c r="G144" i="11"/>
  <c r="F102" i="16"/>
  <c r="G125" i="11"/>
  <c r="G77" i="16"/>
  <c r="F77" i="16"/>
  <c r="G187" i="11"/>
  <c r="H171" i="11"/>
  <c r="J148" i="16"/>
  <c r="H164" i="11"/>
  <c r="G162" i="11"/>
  <c r="G125" i="16"/>
  <c r="G148" i="11"/>
  <c r="F110" i="16"/>
  <c r="H110" i="16"/>
  <c r="G110" i="16"/>
  <c r="H130" i="11"/>
  <c r="J107" i="16"/>
  <c r="H128" i="11"/>
  <c r="G113" i="11"/>
  <c r="G107" i="11"/>
  <c r="F84" i="16"/>
  <c r="B4" i="16"/>
  <c r="G84" i="11"/>
  <c r="G101" i="11"/>
  <c r="G71" i="16"/>
  <c r="H186" i="11"/>
  <c r="J161" i="16"/>
  <c r="G163" i="11"/>
  <c r="H142" i="11"/>
  <c r="J119" i="16"/>
  <c r="F135" i="11"/>
  <c r="B112" i="16"/>
  <c r="C96" i="16"/>
  <c r="F119" i="11"/>
  <c r="F118" i="11"/>
  <c r="F114" i="11"/>
  <c r="F62" i="16"/>
  <c r="F102" i="11"/>
  <c r="B79" i="16"/>
  <c r="G193" i="11"/>
  <c r="J139" i="16"/>
  <c r="H162" i="11"/>
  <c r="G140" i="11"/>
  <c r="F132" i="11"/>
  <c r="G97" i="16"/>
  <c r="F97" i="16"/>
  <c r="B88" i="16"/>
  <c r="F111" i="11"/>
  <c r="F63" i="16"/>
  <c r="F60" i="16"/>
  <c r="K167" i="16"/>
  <c r="J167" i="16"/>
  <c r="K162" i="16"/>
  <c r="G181" i="11"/>
  <c r="F160" i="11"/>
  <c r="B137" i="16"/>
  <c r="H159" i="11"/>
  <c r="J136" i="16"/>
  <c r="F132" i="16"/>
  <c r="G155" i="11"/>
  <c r="H131" i="11"/>
  <c r="J108" i="16"/>
  <c r="G114" i="11"/>
  <c r="F81" i="16"/>
  <c r="G104" i="11"/>
  <c r="F4" i="16"/>
  <c r="L167" i="16"/>
  <c r="G168" i="16"/>
  <c r="G191" i="11"/>
  <c r="G186" i="11"/>
  <c r="B161" i="16"/>
  <c r="H143" i="16"/>
  <c r="G143" i="16"/>
  <c r="H163" i="11"/>
  <c r="J140" i="16"/>
  <c r="F136" i="16"/>
  <c r="G159" i="11"/>
  <c r="H158" i="11"/>
  <c r="G149" i="11"/>
  <c r="F126" i="16"/>
  <c r="G141" i="11"/>
  <c r="K117" i="16"/>
  <c r="H140" i="11"/>
  <c r="L113" i="16"/>
  <c r="J113" i="16"/>
  <c r="K113" i="16"/>
  <c r="H135" i="11"/>
  <c r="J112" i="16"/>
  <c r="J99" i="16"/>
  <c r="H97" i="16"/>
  <c r="F93" i="16"/>
  <c r="G116" i="11"/>
  <c r="C156" i="16"/>
  <c r="G138" i="16"/>
  <c r="F138" i="16"/>
  <c r="G130" i="16"/>
  <c r="F130" i="16"/>
  <c r="G113" i="16"/>
  <c r="G136" i="11"/>
  <c r="B111" i="16"/>
  <c r="F134" i="11"/>
  <c r="F106" i="16"/>
  <c r="G129" i="11"/>
  <c r="G122" i="11"/>
  <c r="F99" i="16"/>
  <c r="H114" i="11"/>
  <c r="J91" i="16"/>
  <c r="H102" i="11"/>
  <c r="J79" i="16"/>
  <c r="G99" i="11"/>
  <c r="G97" i="11"/>
  <c r="G190" i="11"/>
  <c r="D159" i="16"/>
  <c r="B159" i="16"/>
  <c r="G173" i="11"/>
  <c r="G146" i="16"/>
  <c r="G169" i="11"/>
  <c r="G165" i="11"/>
  <c r="G161" i="11"/>
  <c r="G157" i="11"/>
  <c r="L131" i="16"/>
  <c r="J131" i="16"/>
  <c r="G153" i="11"/>
  <c r="G147" i="11"/>
  <c r="G133" i="11"/>
  <c r="K109" i="16"/>
  <c r="J109" i="16"/>
  <c r="B108" i="16"/>
  <c r="F131" i="11"/>
  <c r="D101" i="16"/>
  <c r="B99" i="16"/>
  <c r="F122" i="11"/>
  <c r="G89" i="16"/>
  <c r="F89" i="16"/>
  <c r="G109" i="11"/>
  <c r="J154" i="16"/>
  <c r="F145" i="16"/>
  <c r="K90" i="16"/>
  <c r="G92" i="16"/>
  <c r="L164" i="16"/>
  <c r="K164" i="16"/>
  <c r="L172" i="16"/>
  <c r="K172" i="16"/>
  <c r="H194" i="11"/>
  <c r="J171" i="16"/>
  <c r="G140" i="16"/>
  <c r="H140" i="16"/>
  <c r="F197" i="11"/>
  <c r="B174" i="16"/>
  <c r="F194" i="11"/>
  <c r="B171" i="16"/>
  <c r="L168" i="16"/>
  <c r="K168" i="16"/>
  <c r="H198" i="11"/>
  <c r="J175" i="16"/>
  <c r="H197" i="11"/>
  <c r="J174" i="16"/>
  <c r="J173" i="16"/>
  <c r="H196" i="11"/>
  <c r="F176" i="16"/>
  <c r="G199" i="11"/>
  <c r="G198" i="11"/>
  <c r="F175" i="16"/>
  <c r="G174" i="16"/>
  <c r="H174" i="16"/>
  <c r="F173" i="16"/>
  <c r="G196" i="11"/>
  <c r="F169" i="16"/>
  <c r="G192" i="11"/>
  <c r="K165" i="16"/>
  <c r="G160" i="16"/>
  <c r="H160" i="16"/>
  <c r="F198" i="11"/>
  <c r="B175" i="16"/>
  <c r="F196" i="11"/>
  <c r="B173" i="16"/>
  <c r="F172" i="16"/>
  <c r="G195" i="11"/>
  <c r="C169" i="16"/>
  <c r="D169" i="16"/>
  <c r="C165" i="16"/>
  <c r="D165" i="16"/>
  <c r="F185" i="11"/>
  <c r="B162" i="16"/>
  <c r="J158" i="16"/>
  <c r="H181" i="11"/>
  <c r="F181" i="11"/>
  <c r="B158" i="16"/>
  <c r="J150" i="16"/>
  <c r="H173" i="11"/>
  <c r="F173" i="11"/>
  <c r="B150" i="16"/>
  <c r="J143" i="16"/>
  <c r="H166" i="11"/>
  <c r="G128" i="16"/>
  <c r="H128" i="16"/>
  <c r="G128" i="11"/>
  <c r="F105" i="16"/>
  <c r="H195" i="11"/>
  <c r="J170" i="16"/>
  <c r="J169" i="16"/>
  <c r="F186" i="11"/>
  <c r="B163" i="16"/>
  <c r="C159" i="16"/>
  <c r="K154" i="16"/>
  <c r="F154" i="16"/>
  <c r="G177" i="11"/>
  <c r="B151" i="16"/>
  <c r="H146" i="11"/>
  <c r="J123" i="16"/>
  <c r="F190" i="11"/>
  <c r="B167" i="16"/>
  <c r="H176" i="11"/>
  <c r="J153" i="16"/>
  <c r="H191" i="11"/>
  <c r="H166" i="16"/>
  <c r="H190" i="11"/>
  <c r="H187" i="11"/>
  <c r="G183" i="11"/>
  <c r="F183" i="11"/>
  <c r="B160" i="16"/>
  <c r="G182" i="11"/>
  <c r="F159" i="16"/>
  <c r="K156" i="16"/>
  <c r="G179" i="11"/>
  <c r="F156" i="16"/>
  <c r="F155" i="16"/>
  <c r="G178" i="11"/>
  <c r="B153" i="16"/>
  <c r="F176" i="11"/>
  <c r="G148" i="16"/>
  <c r="H148" i="16"/>
  <c r="J147" i="16"/>
  <c r="H170" i="11"/>
  <c r="J142" i="16"/>
  <c r="H165" i="11"/>
  <c r="F165" i="11"/>
  <c r="B142" i="16"/>
  <c r="B176" i="16"/>
  <c r="B172" i="16"/>
  <c r="F191" i="11"/>
  <c r="B168" i="16"/>
  <c r="F187" i="11"/>
  <c r="B164" i="16"/>
  <c r="F161" i="16"/>
  <c r="F162" i="16"/>
  <c r="G185" i="11"/>
  <c r="H183" i="11"/>
  <c r="J160" i="16"/>
  <c r="L155" i="16"/>
  <c r="K155" i="16"/>
  <c r="H177" i="11"/>
  <c r="F177" i="11"/>
  <c r="B154" i="16"/>
  <c r="G174" i="11"/>
  <c r="F151" i="16"/>
  <c r="J146" i="16"/>
  <c r="H169" i="11"/>
  <c r="F169" i="11"/>
  <c r="B146" i="16"/>
  <c r="C144" i="16"/>
  <c r="D144" i="16"/>
  <c r="F162" i="11"/>
  <c r="B139" i="16"/>
  <c r="C133" i="16"/>
  <c r="D133" i="16"/>
  <c r="G134" i="16"/>
  <c r="H134" i="16"/>
  <c r="F154" i="11"/>
  <c r="B131" i="16"/>
  <c r="H152" i="11"/>
  <c r="J129" i="16"/>
  <c r="D125" i="16"/>
  <c r="C125" i="16"/>
  <c r="J138" i="16"/>
  <c r="H161" i="11"/>
  <c r="F161" i="11"/>
  <c r="B138" i="16"/>
  <c r="F158" i="11"/>
  <c r="B135" i="16"/>
  <c r="J130" i="16"/>
  <c r="H153" i="11"/>
  <c r="F153" i="11"/>
  <c r="B130" i="16"/>
  <c r="F122" i="16"/>
  <c r="G145" i="11"/>
  <c r="F141" i="11"/>
  <c r="B118" i="16"/>
  <c r="F139" i="11"/>
  <c r="B116" i="16"/>
  <c r="F114" i="16"/>
  <c r="G137" i="11"/>
  <c r="J110" i="16"/>
  <c r="H133" i="11"/>
  <c r="F133" i="11"/>
  <c r="B110" i="16"/>
  <c r="J159" i="16"/>
  <c r="F157" i="16"/>
  <c r="J152" i="16"/>
  <c r="J151" i="16"/>
  <c r="F149" i="16"/>
  <c r="H145" i="16"/>
  <c r="C136" i="16"/>
  <c r="D136" i="16"/>
  <c r="K133" i="16"/>
  <c r="L133" i="16"/>
  <c r="J134" i="16"/>
  <c r="H157" i="11"/>
  <c r="F157" i="11"/>
  <c r="B134" i="16"/>
  <c r="H132" i="16"/>
  <c r="F129" i="16"/>
  <c r="F151" i="11"/>
  <c r="B128" i="16"/>
  <c r="H150" i="11"/>
  <c r="J127" i="16"/>
  <c r="J121" i="16"/>
  <c r="H144" i="11"/>
  <c r="J149" i="16"/>
  <c r="G170" i="11"/>
  <c r="F170" i="11"/>
  <c r="B147" i="16"/>
  <c r="G166" i="11"/>
  <c r="F166" i="11"/>
  <c r="B143" i="16"/>
  <c r="F133" i="16"/>
  <c r="F131" i="16"/>
  <c r="G154" i="11"/>
  <c r="H151" i="11"/>
  <c r="J128" i="16"/>
  <c r="H149" i="11"/>
  <c r="J126" i="16"/>
  <c r="F149" i="11"/>
  <c r="B126" i="16"/>
  <c r="G124" i="16"/>
  <c r="H124" i="16"/>
  <c r="G118" i="16"/>
  <c r="H118" i="16"/>
  <c r="G138" i="11"/>
  <c r="F115" i="16"/>
  <c r="B132" i="16"/>
  <c r="F127" i="16"/>
  <c r="F119" i="16"/>
  <c r="F120" i="16"/>
  <c r="G143" i="11"/>
  <c r="H141" i="11"/>
  <c r="J118" i="16"/>
  <c r="F140" i="11"/>
  <c r="B117" i="16"/>
  <c r="J116" i="16"/>
  <c r="H139" i="11"/>
  <c r="H136" i="11"/>
  <c r="F136" i="11"/>
  <c r="B113" i="16"/>
  <c r="G130" i="11"/>
  <c r="F107" i="16"/>
  <c r="G100" i="16"/>
  <c r="H100" i="16"/>
  <c r="F147" i="11"/>
  <c r="B124" i="16"/>
  <c r="F145" i="11"/>
  <c r="B122" i="16"/>
  <c r="F143" i="11"/>
  <c r="B120" i="16"/>
  <c r="F137" i="11"/>
  <c r="B114" i="16"/>
  <c r="G134" i="11"/>
  <c r="F111" i="16"/>
  <c r="G104" i="16"/>
  <c r="H104" i="16"/>
  <c r="J125" i="16"/>
  <c r="B123" i="16"/>
  <c r="H145" i="11"/>
  <c r="J122" i="16"/>
  <c r="F144" i="11"/>
  <c r="B121" i="16"/>
  <c r="J120" i="16"/>
  <c r="H143" i="11"/>
  <c r="F116" i="16"/>
  <c r="G139" i="11"/>
  <c r="H137" i="11"/>
  <c r="J114" i="16"/>
  <c r="G102" i="16"/>
  <c r="G98" i="16"/>
  <c r="H98" i="16"/>
  <c r="L109" i="16"/>
  <c r="J106" i="16"/>
  <c r="H129" i="11"/>
  <c r="F129" i="11"/>
  <c r="B106" i="16"/>
  <c r="F103" i="16"/>
  <c r="H127" i="11"/>
  <c r="J104" i="16"/>
  <c r="F127" i="11"/>
  <c r="B104" i="16"/>
  <c r="F101" i="16"/>
  <c r="J102" i="16"/>
  <c r="H125" i="11"/>
  <c r="F125" i="11"/>
  <c r="B102" i="16"/>
  <c r="D95" i="16"/>
  <c r="K92" i="16"/>
  <c r="L92" i="16"/>
  <c r="J93" i="16"/>
  <c r="H116" i="11"/>
  <c r="J111" i="16"/>
  <c r="F109" i="16"/>
  <c r="B107" i="16"/>
  <c r="H123" i="11"/>
  <c r="J100" i="16"/>
  <c r="F123" i="11"/>
  <c r="J97" i="16"/>
  <c r="H120" i="11"/>
  <c r="F120" i="11"/>
  <c r="G118" i="11"/>
  <c r="F95" i="16"/>
  <c r="G117" i="11"/>
  <c r="F94" i="16"/>
  <c r="D98" i="16"/>
  <c r="C98" i="16"/>
  <c r="H91" i="16"/>
  <c r="G91" i="16"/>
  <c r="G127" i="11"/>
  <c r="K95" i="16"/>
  <c r="L95" i="16"/>
  <c r="H119" i="11"/>
  <c r="J96" i="16"/>
  <c r="L94" i="16"/>
  <c r="K94" i="16"/>
  <c r="F116" i="11"/>
  <c r="C88" i="16"/>
  <c r="D88" i="16"/>
  <c r="K86" i="16"/>
  <c r="J87" i="16"/>
  <c r="H110" i="11"/>
  <c r="F109" i="11"/>
  <c r="G108" i="11"/>
  <c r="F85" i="16"/>
  <c r="J83" i="16"/>
  <c r="H106" i="11"/>
  <c r="F105" i="11"/>
  <c r="G121" i="11"/>
  <c r="G120" i="11"/>
  <c r="F113" i="11"/>
  <c r="H87" i="16"/>
  <c r="G87" i="16"/>
  <c r="K84" i="16"/>
  <c r="L84" i="16"/>
  <c r="F108" i="11"/>
  <c r="F83" i="16"/>
  <c r="G106" i="11"/>
  <c r="J82" i="16"/>
  <c r="H105" i="11"/>
  <c r="F104" i="11"/>
  <c r="H103" i="11"/>
  <c r="J80" i="16"/>
  <c r="J88" i="16"/>
  <c r="H112" i="11"/>
  <c r="J89" i="16"/>
  <c r="F112" i="11"/>
  <c r="H84" i="16"/>
  <c r="F106" i="11"/>
  <c r="G82" i="16"/>
  <c r="H82" i="16"/>
  <c r="H104" i="11"/>
  <c r="J81" i="16"/>
  <c r="K79" i="16"/>
  <c r="F80" i="16"/>
  <c r="G103" i="11"/>
  <c r="D91" i="16"/>
  <c r="C91" i="16"/>
  <c r="F88" i="16"/>
  <c r="G110" i="11"/>
  <c r="F110" i="11"/>
  <c r="H109" i="11"/>
  <c r="H108" i="11"/>
  <c r="J85" i="16"/>
  <c r="F103" i="11"/>
  <c r="H72" i="16"/>
  <c r="G76" i="16"/>
  <c r="H76" i="16"/>
  <c r="L75" i="16"/>
  <c r="K73" i="16"/>
  <c r="L73" i="16"/>
  <c r="J74" i="16"/>
  <c r="H97" i="11"/>
  <c r="F97" i="11"/>
  <c r="C72" i="16"/>
  <c r="D72" i="16"/>
  <c r="H95" i="11"/>
  <c r="J72" i="16"/>
  <c r="H94" i="11"/>
  <c r="F93" i="11"/>
  <c r="F101" i="11"/>
  <c r="H73" i="16"/>
  <c r="F94" i="11"/>
  <c r="J70" i="16"/>
  <c r="H93" i="11"/>
  <c r="F92" i="11"/>
  <c r="H91" i="11"/>
  <c r="J68" i="16"/>
  <c r="L78" i="16"/>
  <c r="H99" i="11"/>
  <c r="J76" i="16"/>
  <c r="H98" i="11"/>
  <c r="L71" i="16"/>
  <c r="L67" i="16"/>
  <c r="F68" i="16"/>
  <c r="G91" i="11"/>
  <c r="K78" i="16"/>
  <c r="G74" i="16"/>
  <c r="K71" i="16"/>
  <c r="H77" i="16"/>
  <c r="H101" i="11"/>
  <c r="K75" i="16"/>
  <c r="F98" i="11"/>
  <c r="G69" i="16"/>
  <c r="H69" i="16"/>
  <c r="F91" i="11"/>
  <c r="G61" i="16"/>
  <c r="H61" i="16"/>
  <c r="H83" i="11"/>
  <c r="J60" i="16"/>
  <c r="H66" i="16"/>
  <c r="J65" i="16"/>
  <c r="H88" i="11"/>
  <c r="G87" i="11"/>
  <c r="F64" i="16"/>
  <c r="F85" i="11"/>
  <c r="C63" i="16"/>
  <c r="B63" i="16"/>
  <c r="J62" i="16"/>
  <c r="H85" i="11"/>
  <c r="H82" i="11"/>
  <c r="J59" i="16"/>
  <c r="F89" i="11"/>
  <c r="F84" i="11"/>
  <c r="F59" i="16"/>
  <c r="G82" i="11"/>
  <c r="J66" i="16"/>
  <c r="H89" i="11"/>
  <c r="F88" i="11"/>
  <c r="H86" i="11"/>
  <c r="J63" i="16"/>
  <c r="J61" i="16"/>
  <c r="H84" i="11"/>
  <c r="F83" i="11"/>
  <c r="F82" i="11"/>
  <c r="B59" i="16"/>
  <c r="J64" i="16"/>
  <c r="G62" i="16"/>
  <c r="B58" i="16"/>
  <c r="E4" i="2"/>
  <c r="E5" i="2"/>
  <c r="E3" i="2"/>
  <c r="D115" i="16" l="1"/>
  <c r="C152" i="16"/>
  <c r="C103" i="16"/>
  <c r="D129" i="16"/>
  <c r="H137" i="16"/>
  <c r="C127" i="16"/>
  <c r="C105" i="16"/>
  <c r="C119" i="16"/>
  <c r="C129" i="16"/>
  <c r="L165" i="16"/>
  <c r="F92" i="16"/>
  <c r="B149" i="16"/>
  <c r="G141" i="16"/>
  <c r="H152" i="16"/>
  <c r="F166" i="16"/>
  <c r="H108" i="16"/>
  <c r="D103" i="16"/>
  <c r="H75" i="16"/>
  <c r="G63" i="16"/>
  <c r="C101" i="16"/>
  <c r="G108" i="16"/>
  <c r="G137" i="16"/>
  <c r="C115" i="16"/>
  <c r="G152" i="16"/>
  <c r="H144" i="16"/>
  <c r="D166" i="16"/>
  <c r="D149" i="16"/>
  <c r="D94" i="16"/>
  <c r="L103" i="16"/>
  <c r="K101" i="16"/>
  <c r="H102" i="16"/>
  <c r="D119" i="16"/>
  <c r="D127" i="16"/>
  <c r="D152" i="16"/>
  <c r="L156" i="16"/>
  <c r="G144" i="16"/>
  <c r="C166" i="16"/>
  <c r="B156" i="16"/>
  <c r="D105" i="16"/>
  <c r="G84" i="16"/>
  <c r="G132" i="16"/>
  <c r="H65" i="16"/>
  <c r="G73" i="16"/>
  <c r="L112" i="16"/>
  <c r="K139" i="16"/>
  <c r="D170" i="16"/>
  <c r="L98" i="16"/>
  <c r="G65" i="16"/>
  <c r="K98" i="16"/>
  <c r="G93" i="16"/>
  <c r="L139" i="16"/>
  <c r="C170" i="16"/>
  <c r="G79" i="16"/>
  <c r="L79" i="16"/>
  <c r="H99" i="16"/>
  <c r="K115" i="16"/>
  <c r="G60" i="16"/>
  <c r="H81" i="16"/>
  <c r="D137" i="16"/>
  <c r="L124" i="16"/>
  <c r="L69" i="16"/>
  <c r="G81" i="16"/>
  <c r="L99" i="16"/>
  <c r="L91" i="16"/>
  <c r="C137" i="16"/>
  <c r="D140" i="16"/>
  <c r="L107" i="16"/>
  <c r="F141" i="16"/>
  <c r="G123" i="16"/>
  <c r="H60" i="16"/>
  <c r="C77" i="16"/>
  <c r="K107" i="16"/>
  <c r="L144" i="16"/>
  <c r="J145" i="16"/>
  <c r="D73" i="16"/>
  <c r="B77" i="16"/>
  <c r="K69" i="16"/>
  <c r="H79" i="16"/>
  <c r="C73" i="16"/>
  <c r="D79" i="16"/>
  <c r="K108" i="16"/>
  <c r="G136" i="16"/>
  <c r="H93" i="16"/>
  <c r="K99" i="16"/>
  <c r="L115" i="16"/>
  <c r="C112" i="16"/>
  <c r="L137" i="16"/>
  <c r="F123" i="16"/>
  <c r="H67" i="16"/>
  <c r="C76" i="16"/>
  <c r="C140" i="16"/>
  <c r="H136" i="16"/>
  <c r="H153" i="16"/>
  <c r="C79" i="16"/>
  <c r="C92" i="16"/>
  <c r="D112" i="16"/>
  <c r="C94" i="16"/>
  <c r="K103" i="16"/>
  <c r="L136" i="16"/>
  <c r="K119" i="16"/>
  <c r="G66" i="16"/>
  <c r="C99" i="16"/>
  <c r="K91" i="16"/>
  <c r="L108" i="16"/>
  <c r="H112" i="16"/>
  <c r="D111" i="16"/>
  <c r="H165" i="16"/>
  <c r="G75" i="16"/>
  <c r="J162" i="16"/>
  <c r="F112" i="16"/>
  <c r="D148" i="16"/>
  <c r="G72" i="16"/>
  <c r="G106" i="16"/>
  <c r="D108" i="16"/>
  <c r="H171" i="16"/>
  <c r="K176" i="16"/>
  <c r="J101" i="16"/>
  <c r="G171" i="16"/>
  <c r="L176" i="16"/>
  <c r="H126" i="16"/>
  <c r="C141" i="16"/>
  <c r="D141" i="16"/>
  <c r="K67" i="16"/>
  <c r="D76" i="16"/>
  <c r="D99" i="16"/>
  <c r="D92" i="16"/>
  <c r="G99" i="16"/>
  <c r="H106" i="16"/>
  <c r="K136" i="16"/>
  <c r="L119" i="16"/>
  <c r="L140" i="16"/>
  <c r="K124" i="16"/>
  <c r="K137" i="16"/>
  <c r="K112" i="16"/>
  <c r="G153" i="16"/>
  <c r="K144" i="16"/>
  <c r="G165" i="16"/>
  <c r="K145" i="16"/>
  <c r="F67" i="16"/>
  <c r="F70" i="16"/>
  <c r="H70" i="16"/>
  <c r="H135" i="16"/>
  <c r="F135" i="16"/>
  <c r="G135" i="16"/>
  <c r="C108" i="16"/>
  <c r="G126" i="16"/>
  <c r="B141" i="16"/>
  <c r="C111" i="16"/>
  <c r="K161" i="16"/>
  <c r="L117" i="16"/>
  <c r="J117" i="16"/>
  <c r="G170" i="16"/>
  <c r="F170" i="16"/>
  <c r="D96" i="16"/>
  <c r="B96" i="16"/>
  <c r="K157" i="16"/>
  <c r="J157" i="16"/>
  <c r="H71" i="16"/>
  <c r="F71" i="16"/>
  <c r="H90" i="16"/>
  <c r="F90" i="16"/>
  <c r="G90" i="16"/>
  <c r="H121" i="16"/>
  <c r="F121" i="16"/>
  <c r="G121" i="16"/>
  <c r="C145" i="16"/>
  <c r="B145" i="16"/>
  <c r="L135" i="16"/>
  <c r="J135" i="16"/>
  <c r="K135" i="16"/>
  <c r="H168" i="16"/>
  <c r="F168" i="16"/>
  <c r="H117" i="16"/>
  <c r="F117" i="16"/>
  <c r="G117" i="16"/>
  <c r="G96" i="16"/>
  <c r="F96" i="16"/>
  <c r="H96" i="16"/>
  <c r="L105" i="16"/>
  <c r="J105" i="16"/>
  <c r="H139" i="16"/>
  <c r="F139" i="16"/>
  <c r="G139" i="16"/>
  <c r="D157" i="16"/>
  <c r="B157" i="16"/>
  <c r="C157" i="16"/>
  <c r="H63" i="16"/>
  <c r="K105" i="16"/>
  <c r="K140" i="16"/>
  <c r="L132" i="16"/>
  <c r="L148" i="16"/>
  <c r="H170" i="16"/>
  <c r="D161" i="16"/>
  <c r="H86" i="16"/>
  <c r="F86" i="16"/>
  <c r="G86" i="16"/>
  <c r="G163" i="16"/>
  <c r="F163" i="16"/>
  <c r="H163" i="16"/>
  <c r="F78" i="16"/>
  <c r="G78" i="16"/>
  <c r="H78" i="16"/>
  <c r="K141" i="16"/>
  <c r="J141" i="16"/>
  <c r="L141" i="16"/>
  <c r="K77" i="16"/>
  <c r="J77" i="16"/>
  <c r="C67" i="16"/>
  <c r="D67" i="16"/>
  <c r="B67" i="16"/>
  <c r="L157" i="16"/>
  <c r="K132" i="16"/>
  <c r="K148" i="16"/>
  <c r="L161" i="16"/>
  <c r="D145" i="16"/>
  <c r="C161" i="16"/>
  <c r="H113" i="16"/>
  <c r="F113" i="16"/>
  <c r="K166" i="16"/>
  <c r="J166" i="16"/>
  <c r="L166" i="16"/>
  <c r="F158" i="16"/>
  <c r="G158" i="16"/>
  <c r="H158" i="16"/>
  <c r="D109" i="16"/>
  <c r="B109" i="16"/>
  <c r="C109" i="16"/>
  <c r="D155" i="16"/>
  <c r="C155" i="16"/>
  <c r="B155" i="16"/>
  <c r="K163" i="16"/>
  <c r="J163" i="16"/>
  <c r="L163" i="16"/>
  <c r="H125" i="16"/>
  <c r="F125" i="16"/>
  <c r="H164" i="16"/>
  <c r="F164" i="16"/>
  <c r="G164" i="16"/>
  <c r="K85" i="16"/>
  <c r="L85" i="16"/>
  <c r="K82" i="16"/>
  <c r="L82" i="16"/>
  <c r="L96" i="16"/>
  <c r="K96" i="16"/>
  <c r="H103" i="16"/>
  <c r="G103" i="16"/>
  <c r="K122" i="16"/>
  <c r="L122" i="16"/>
  <c r="D113" i="16"/>
  <c r="C113" i="16"/>
  <c r="D143" i="16"/>
  <c r="C143" i="16"/>
  <c r="K134" i="16"/>
  <c r="L134" i="16"/>
  <c r="G114" i="16"/>
  <c r="H114" i="16"/>
  <c r="K138" i="16"/>
  <c r="L138" i="16"/>
  <c r="C146" i="16"/>
  <c r="D146" i="16"/>
  <c r="G162" i="16"/>
  <c r="H162" i="16"/>
  <c r="G154" i="16"/>
  <c r="H154" i="16"/>
  <c r="D150" i="16"/>
  <c r="C150" i="16"/>
  <c r="C162" i="16"/>
  <c r="D162" i="16"/>
  <c r="K175" i="16"/>
  <c r="L175" i="16"/>
  <c r="K171" i="16"/>
  <c r="L171" i="16"/>
  <c r="C84" i="16"/>
  <c r="D84" i="16"/>
  <c r="B84" i="16"/>
  <c r="C81" i="16"/>
  <c r="D81" i="16"/>
  <c r="B81" i="16"/>
  <c r="D90" i="16"/>
  <c r="C90" i="16"/>
  <c r="B90" i="16"/>
  <c r="D86" i="16"/>
  <c r="C86" i="16"/>
  <c r="B86" i="16"/>
  <c r="H94" i="16"/>
  <c r="G94" i="16"/>
  <c r="G95" i="16"/>
  <c r="H95" i="16"/>
  <c r="K100" i="16"/>
  <c r="L100" i="16"/>
  <c r="L111" i="16"/>
  <c r="K111" i="16"/>
  <c r="L93" i="16"/>
  <c r="K93" i="16"/>
  <c r="C106" i="16"/>
  <c r="D106" i="16"/>
  <c r="K120" i="16"/>
  <c r="L120" i="16"/>
  <c r="K116" i="16"/>
  <c r="L116" i="16"/>
  <c r="G119" i="16"/>
  <c r="H119" i="16"/>
  <c r="C126" i="16"/>
  <c r="D126" i="16"/>
  <c r="K128" i="16"/>
  <c r="L128" i="16"/>
  <c r="C134" i="16"/>
  <c r="D134" i="16"/>
  <c r="L151" i="16"/>
  <c r="K151" i="16"/>
  <c r="C116" i="16"/>
  <c r="D116" i="16"/>
  <c r="C118" i="16"/>
  <c r="D118" i="16"/>
  <c r="C130" i="16"/>
  <c r="D130" i="16"/>
  <c r="D135" i="16"/>
  <c r="C135" i="16"/>
  <c r="C138" i="16"/>
  <c r="D138" i="16"/>
  <c r="K160" i="16"/>
  <c r="L160" i="16"/>
  <c r="G161" i="16"/>
  <c r="H161" i="16"/>
  <c r="K142" i="16"/>
  <c r="L142" i="16"/>
  <c r="C153" i="16"/>
  <c r="D153" i="16"/>
  <c r="H155" i="16"/>
  <c r="G155" i="16"/>
  <c r="C167" i="16"/>
  <c r="D167" i="16"/>
  <c r="K123" i="16"/>
  <c r="L123" i="16"/>
  <c r="K169" i="16"/>
  <c r="L169" i="16"/>
  <c r="H172" i="16"/>
  <c r="G172" i="16"/>
  <c r="H173" i="16"/>
  <c r="G173" i="16"/>
  <c r="L173" i="16"/>
  <c r="K173" i="16"/>
  <c r="L87" i="16"/>
  <c r="K87" i="16"/>
  <c r="G109" i="16"/>
  <c r="H109" i="16"/>
  <c r="K106" i="16"/>
  <c r="L106" i="16"/>
  <c r="H111" i="16"/>
  <c r="G111" i="16"/>
  <c r="K118" i="16"/>
  <c r="L118" i="16"/>
  <c r="L121" i="16"/>
  <c r="K121" i="16"/>
  <c r="G149" i="16"/>
  <c r="H149" i="16"/>
  <c r="G122" i="16"/>
  <c r="H122" i="16"/>
  <c r="D131" i="16"/>
  <c r="C131" i="16"/>
  <c r="H151" i="16"/>
  <c r="G151" i="16"/>
  <c r="D168" i="16"/>
  <c r="C168" i="16"/>
  <c r="D151" i="16"/>
  <c r="C151" i="16"/>
  <c r="G175" i="16"/>
  <c r="H175" i="16"/>
  <c r="C174" i="16"/>
  <c r="D174" i="16"/>
  <c r="G88" i="16"/>
  <c r="H88" i="16"/>
  <c r="D83" i="16"/>
  <c r="C83" i="16"/>
  <c r="B83" i="16"/>
  <c r="K88" i="16"/>
  <c r="L88" i="16"/>
  <c r="H83" i="16"/>
  <c r="G83" i="16"/>
  <c r="L83" i="16"/>
  <c r="K83" i="16"/>
  <c r="L97" i="16"/>
  <c r="K97" i="16"/>
  <c r="K102" i="16"/>
  <c r="L102" i="16"/>
  <c r="K104" i="16"/>
  <c r="L104" i="16"/>
  <c r="D121" i="16"/>
  <c r="C121" i="16"/>
  <c r="C123" i="16"/>
  <c r="D123" i="16"/>
  <c r="C114" i="16"/>
  <c r="D114" i="16"/>
  <c r="C120" i="16"/>
  <c r="D120" i="16"/>
  <c r="C122" i="16"/>
  <c r="D122" i="16"/>
  <c r="H107" i="16"/>
  <c r="G107" i="16"/>
  <c r="D117" i="16"/>
  <c r="C117" i="16"/>
  <c r="H127" i="16"/>
  <c r="G127" i="16"/>
  <c r="H131" i="16"/>
  <c r="G131" i="16"/>
  <c r="K149" i="16"/>
  <c r="L149" i="16"/>
  <c r="L127" i="16"/>
  <c r="K127" i="16"/>
  <c r="G129" i="16"/>
  <c r="H129" i="16"/>
  <c r="K152" i="16"/>
  <c r="L152" i="16"/>
  <c r="K110" i="16"/>
  <c r="L110" i="16"/>
  <c r="K129" i="16"/>
  <c r="L129" i="16"/>
  <c r="D164" i="16"/>
  <c r="C164" i="16"/>
  <c r="D172" i="16"/>
  <c r="C172" i="16"/>
  <c r="C142" i="16"/>
  <c r="D142" i="16"/>
  <c r="G156" i="16"/>
  <c r="H156" i="16"/>
  <c r="H159" i="16"/>
  <c r="G159" i="16"/>
  <c r="K170" i="16"/>
  <c r="L170" i="16"/>
  <c r="D173" i="16"/>
  <c r="C173" i="16"/>
  <c r="K174" i="16"/>
  <c r="L174" i="16"/>
  <c r="K89" i="16"/>
  <c r="L89" i="16"/>
  <c r="D93" i="16"/>
  <c r="C93" i="16"/>
  <c r="B93" i="16"/>
  <c r="C104" i="16"/>
  <c r="D104" i="16"/>
  <c r="K114" i="16"/>
  <c r="L114" i="16"/>
  <c r="C124" i="16"/>
  <c r="D124" i="16"/>
  <c r="G120" i="16"/>
  <c r="H120" i="16"/>
  <c r="C128" i="16"/>
  <c r="D128" i="16"/>
  <c r="L159" i="16"/>
  <c r="K159" i="16"/>
  <c r="K130" i="16"/>
  <c r="L130" i="16"/>
  <c r="D139" i="16"/>
  <c r="C139" i="16"/>
  <c r="C154" i="16"/>
  <c r="D154" i="16"/>
  <c r="C160" i="16"/>
  <c r="D160" i="16"/>
  <c r="H105" i="16"/>
  <c r="G105" i="16"/>
  <c r="D158" i="16"/>
  <c r="C158" i="16"/>
  <c r="C175" i="16"/>
  <c r="D175" i="16"/>
  <c r="C171" i="16"/>
  <c r="D171" i="16"/>
  <c r="C80" i="16"/>
  <c r="D80" i="16"/>
  <c r="B80" i="16"/>
  <c r="K81" i="16"/>
  <c r="L81" i="16"/>
  <c r="C89" i="16"/>
  <c r="D89" i="16"/>
  <c r="B89" i="16"/>
  <c r="D87" i="16"/>
  <c r="C87" i="16"/>
  <c r="B87" i="16"/>
  <c r="G80" i="16"/>
  <c r="H80" i="16"/>
  <c r="K80" i="16"/>
  <c r="L80" i="16"/>
  <c r="C85" i="16"/>
  <c r="D85" i="16"/>
  <c r="B85" i="16"/>
  <c r="C82" i="16"/>
  <c r="D82" i="16"/>
  <c r="B82" i="16"/>
  <c r="G85" i="16"/>
  <c r="H85" i="16"/>
  <c r="D97" i="16"/>
  <c r="C97" i="16"/>
  <c r="B97" i="16"/>
  <c r="C100" i="16"/>
  <c r="D100" i="16"/>
  <c r="B100" i="16"/>
  <c r="D107" i="16"/>
  <c r="C107" i="16"/>
  <c r="C102" i="16"/>
  <c r="D102" i="16"/>
  <c r="H101" i="16"/>
  <c r="G101" i="16"/>
  <c r="G116" i="16"/>
  <c r="H116" i="16"/>
  <c r="L125" i="16"/>
  <c r="K125" i="16"/>
  <c r="C132" i="16"/>
  <c r="D132" i="16"/>
  <c r="G115" i="16"/>
  <c r="H115" i="16"/>
  <c r="K126" i="16"/>
  <c r="L126" i="16"/>
  <c r="G133" i="16"/>
  <c r="H133" i="16"/>
  <c r="D147" i="16"/>
  <c r="C147" i="16"/>
  <c r="G157" i="16"/>
  <c r="H157" i="16"/>
  <c r="D110" i="16"/>
  <c r="C110" i="16"/>
  <c r="K146" i="16"/>
  <c r="L146" i="16"/>
  <c r="D176" i="16"/>
  <c r="C176" i="16"/>
  <c r="L147" i="16"/>
  <c r="K147" i="16"/>
  <c r="L153" i="16"/>
  <c r="K153" i="16"/>
  <c r="D163" i="16"/>
  <c r="C163" i="16"/>
  <c r="L143" i="16"/>
  <c r="K143" i="16"/>
  <c r="K150" i="16"/>
  <c r="L150" i="16"/>
  <c r="K158" i="16"/>
  <c r="L158" i="16"/>
  <c r="G169" i="16"/>
  <c r="H169" i="16"/>
  <c r="H176" i="16"/>
  <c r="G176" i="16"/>
  <c r="G68" i="16"/>
  <c r="H68" i="16"/>
  <c r="B69" i="16"/>
  <c r="C69" i="16"/>
  <c r="D69" i="16"/>
  <c r="C70" i="16"/>
  <c r="D70" i="16"/>
  <c r="B70" i="16"/>
  <c r="C68" i="16"/>
  <c r="D68" i="16"/>
  <c r="B68" i="16"/>
  <c r="D71" i="16"/>
  <c r="B71" i="16"/>
  <c r="C71" i="16"/>
  <c r="D75" i="16"/>
  <c r="C75" i="16"/>
  <c r="B75" i="16"/>
  <c r="K68" i="16"/>
  <c r="L68" i="16"/>
  <c r="C78" i="16"/>
  <c r="B78" i="16"/>
  <c r="D78" i="16"/>
  <c r="K74" i="16"/>
  <c r="L74" i="16"/>
  <c r="K76" i="16"/>
  <c r="L76" i="16"/>
  <c r="K70" i="16"/>
  <c r="L70" i="16"/>
  <c r="K72" i="16"/>
  <c r="L72" i="16"/>
  <c r="C74" i="16"/>
  <c r="B74" i="16"/>
  <c r="D74" i="16"/>
  <c r="B64" i="16"/>
  <c r="C64" i="16"/>
  <c r="D64" i="16"/>
  <c r="C61" i="16"/>
  <c r="D61" i="16"/>
  <c r="G64" i="16"/>
  <c r="H64" i="16"/>
  <c r="K60" i="16"/>
  <c r="L60" i="16"/>
  <c r="K63" i="16"/>
  <c r="L63" i="16"/>
  <c r="K59" i="16"/>
  <c r="L59" i="16"/>
  <c r="K64" i="16"/>
  <c r="L64" i="16"/>
  <c r="L66" i="16"/>
  <c r="K66" i="16"/>
  <c r="C59" i="16"/>
  <c r="D59" i="16"/>
  <c r="B65" i="16"/>
  <c r="C65" i="16"/>
  <c r="D65" i="16"/>
  <c r="D66" i="16"/>
  <c r="C66" i="16"/>
  <c r="B66" i="16"/>
  <c r="D62" i="16"/>
  <c r="C62" i="16"/>
  <c r="B62" i="16"/>
  <c r="K65" i="16"/>
  <c r="L65" i="16"/>
  <c r="C60" i="16"/>
  <c r="D60" i="16"/>
  <c r="B60" i="16"/>
  <c r="B61" i="16"/>
  <c r="K61" i="16"/>
  <c r="L61" i="16"/>
  <c r="G59" i="16"/>
  <c r="H59" i="16"/>
  <c r="L62" i="16"/>
  <c r="K62" i="16"/>
  <c r="I6" i="1"/>
  <c r="L22" i="11" l="1"/>
  <c r="P6" i="1" l="1"/>
  <c r="B28" i="11" l="1" a="1"/>
  <c r="B28" i="11" s="1"/>
  <c r="B5" i="16" l="1"/>
  <c r="D29" i="11" a="1"/>
  <c r="D29" i="11" s="1"/>
  <c r="D30" i="11" a="1"/>
  <c r="D30" i="11" s="1"/>
  <c r="D31" i="11" a="1"/>
  <c r="D31" i="11" s="1"/>
  <c r="D32" i="11" a="1"/>
  <c r="D32" i="11" s="1"/>
  <c r="D33" i="11" a="1"/>
  <c r="D33" i="11" s="1"/>
  <c r="D34" i="11" a="1"/>
  <c r="D34" i="11" s="1"/>
  <c r="D35" i="11" a="1"/>
  <c r="D35" i="11" s="1"/>
  <c r="D36" i="11" a="1"/>
  <c r="D36" i="11" s="1"/>
  <c r="D37" i="11" a="1"/>
  <c r="D37" i="11" s="1"/>
  <c r="D38" i="11" a="1"/>
  <c r="D38" i="11" s="1"/>
  <c r="D39" i="11" a="1"/>
  <c r="D39" i="11" s="1"/>
  <c r="D40" i="11" a="1"/>
  <c r="D40" i="11" s="1"/>
  <c r="D41" i="11" a="1"/>
  <c r="D41" i="11" s="1"/>
  <c r="D42" i="11" a="1"/>
  <c r="D42" i="11" s="1"/>
  <c r="D43" i="11" a="1"/>
  <c r="D43" i="11" s="1"/>
  <c r="D44" i="11" a="1"/>
  <c r="D44" i="11" s="1"/>
  <c r="D45" i="11" a="1"/>
  <c r="D45" i="11" s="1"/>
  <c r="D46" i="11" a="1"/>
  <c r="D46" i="11" s="1"/>
  <c r="D47" i="11" a="1"/>
  <c r="D47" i="11" s="1"/>
  <c r="D48" i="11" a="1"/>
  <c r="D48" i="11" s="1"/>
  <c r="D49" i="11" a="1"/>
  <c r="D49" i="11" s="1"/>
  <c r="D50" i="11" a="1"/>
  <c r="D50" i="11" s="1"/>
  <c r="D51" i="11" a="1"/>
  <c r="D51" i="11" s="1"/>
  <c r="D52" i="11" a="1"/>
  <c r="D52" i="11" s="1"/>
  <c r="D53" i="11" a="1"/>
  <c r="D53" i="11" s="1"/>
  <c r="D54" i="11" a="1"/>
  <c r="D54" i="11" s="1"/>
  <c r="D55" i="11" a="1"/>
  <c r="D55" i="11" s="1"/>
  <c r="D56" i="11" a="1"/>
  <c r="D56" i="11" s="1"/>
  <c r="D57" i="11" a="1"/>
  <c r="D57" i="11" s="1"/>
  <c r="D58" i="11" a="1"/>
  <c r="D58" i="11" s="1"/>
  <c r="D59" i="11" a="1"/>
  <c r="D59" i="11" s="1"/>
  <c r="D60" i="11" a="1"/>
  <c r="D60" i="11" s="1"/>
  <c r="D61" i="11" a="1"/>
  <c r="D61" i="11" s="1"/>
  <c r="D62" i="11" a="1"/>
  <c r="D62" i="11" s="1"/>
  <c r="D63" i="11" a="1"/>
  <c r="D63" i="11" s="1"/>
  <c r="D64" i="11" a="1"/>
  <c r="D64" i="11" s="1"/>
  <c r="D65" i="11" a="1"/>
  <c r="D65" i="11" s="1"/>
  <c r="D66" i="11" a="1"/>
  <c r="D66" i="11" s="1"/>
  <c r="D67" i="11" a="1"/>
  <c r="D67" i="11" s="1"/>
  <c r="D68" i="11" a="1"/>
  <c r="D68" i="11" s="1"/>
  <c r="D69" i="11" a="1"/>
  <c r="D69" i="11" s="1"/>
  <c r="D70" i="11" a="1"/>
  <c r="D70" i="11" s="1"/>
  <c r="D71" i="11" a="1"/>
  <c r="D71" i="11" s="1"/>
  <c r="D72" i="11" a="1"/>
  <c r="D72" i="11" s="1"/>
  <c r="D73" i="11" a="1"/>
  <c r="D73" i="11" s="1"/>
  <c r="D74" i="11" a="1"/>
  <c r="D74" i="11" s="1"/>
  <c r="D75" i="11" a="1"/>
  <c r="D75" i="11" s="1"/>
  <c r="D76" i="11" a="1"/>
  <c r="D76" i="11" s="1"/>
  <c r="D77" i="11" a="1"/>
  <c r="D77" i="11" s="1"/>
  <c r="D78" i="11" a="1"/>
  <c r="D78" i="11" s="1"/>
  <c r="D79" i="11" a="1"/>
  <c r="D79" i="11" s="1"/>
  <c r="D80" i="11" a="1"/>
  <c r="D80" i="11" s="1"/>
  <c r="D81" i="11" a="1"/>
  <c r="D81" i="11" s="1"/>
  <c r="D28" i="11" a="1"/>
  <c r="D28" i="11" s="1"/>
  <c r="C29" i="11" a="1"/>
  <c r="C29" i="11" s="1"/>
  <c r="C30" i="11" a="1"/>
  <c r="C30" i="11" s="1"/>
  <c r="C31" i="11" a="1"/>
  <c r="C31" i="11" s="1"/>
  <c r="C32" i="11" a="1"/>
  <c r="C32" i="11" s="1"/>
  <c r="C33" i="11" a="1"/>
  <c r="C33" i="11" s="1"/>
  <c r="C34" i="11" a="1"/>
  <c r="C34" i="11" s="1"/>
  <c r="C35" i="11" a="1"/>
  <c r="C35" i="11" s="1"/>
  <c r="C36" i="11" a="1"/>
  <c r="C36" i="11" s="1"/>
  <c r="C37" i="11" a="1"/>
  <c r="C37" i="11" s="1"/>
  <c r="C38" i="11" a="1"/>
  <c r="C38" i="11" s="1"/>
  <c r="C39" i="11" a="1"/>
  <c r="C39" i="11" s="1"/>
  <c r="C40" i="11" a="1"/>
  <c r="C40" i="11" s="1"/>
  <c r="C41" i="11" a="1"/>
  <c r="C41" i="11" s="1"/>
  <c r="C42" i="11" a="1"/>
  <c r="C42" i="11" s="1"/>
  <c r="C43" i="11" a="1"/>
  <c r="C43" i="11" s="1"/>
  <c r="C44" i="11" a="1"/>
  <c r="C44" i="11" s="1"/>
  <c r="C45" i="11" a="1"/>
  <c r="C45" i="11" s="1"/>
  <c r="C46" i="11" a="1"/>
  <c r="C46" i="11" s="1"/>
  <c r="C47" i="11" a="1"/>
  <c r="C47" i="11" s="1"/>
  <c r="C48" i="11" a="1"/>
  <c r="C48" i="11" s="1"/>
  <c r="C49" i="11" a="1"/>
  <c r="C49" i="11" s="1"/>
  <c r="C50" i="11" a="1"/>
  <c r="C50" i="11" s="1"/>
  <c r="C51" i="11" a="1"/>
  <c r="C51" i="11" s="1"/>
  <c r="C52" i="11" a="1"/>
  <c r="C52" i="11" s="1"/>
  <c r="C53" i="11" a="1"/>
  <c r="C53" i="11" s="1"/>
  <c r="C54" i="11" a="1"/>
  <c r="C54" i="11" s="1"/>
  <c r="C55" i="11" a="1"/>
  <c r="C55" i="11" s="1"/>
  <c r="C56" i="11" a="1"/>
  <c r="C56" i="11" s="1"/>
  <c r="C57" i="11" a="1"/>
  <c r="C57" i="11" s="1"/>
  <c r="C58" i="11" a="1"/>
  <c r="C58" i="11" s="1"/>
  <c r="C59" i="11" a="1"/>
  <c r="C59" i="11" s="1"/>
  <c r="C60" i="11" a="1"/>
  <c r="C60" i="11" s="1"/>
  <c r="C61" i="11" a="1"/>
  <c r="C61" i="11" s="1"/>
  <c r="C62" i="11" a="1"/>
  <c r="C62" i="11" s="1"/>
  <c r="C63" i="11" a="1"/>
  <c r="C63" i="11" s="1"/>
  <c r="C64" i="11" a="1"/>
  <c r="C64" i="11" s="1"/>
  <c r="C65" i="11" a="1"/>
  <c r="C65" i="11" s="1"/>
  <c r="C66" i="11" a="1"/>
  <c r="C66" i="11" s="1"/>
  <c r="C67" i="11" a="1"/>
  <c r="C67" i="11" s="1"/>
  <c r="C68" i="11" a="1"/>
  <c r="C68" i="11" s="1"/>
  <c r="C69" i="11" a="1"/>
  <c r="C69" i="11" s="1"/>
  <c r="C70" i="11" a="1"/>
  <c r="C70" i="11" s="1"/>
  <c r="C71" i="11" a="1"/>
  <c r="C71" i="11" s="1"/>
  <c r="C72" i="11" a="1"/>
  <c r="C72" i="11" s="1"/>
  <c r="C73" i="11" a="1"/>
  <c r="C73" i="11" s="1"/>
  <c r="C74" i="11" a="1"/>
  <c r="C74" i="11" s="1"/>
  <c r="C75" i="11" a="1"/>
  <c r="C75" i="11" s="1"/>
  <c r="C76" i="11" a="1"/>
  <c r="C76" i="11" s="1"/>
  <c r="C77" i="11" a="1"/>
  <c r="C77" i="11" s="1"/>
  <c r="C78" i="11" a="1"/>
  <c r="C78" i="11" s="1"/>
  <c r="C79" i="11" a="1"/>
  <c r="C79" i="11" s="1"/>
  <c r="C80" i="11" a="1"/>
  <c r="C80" i="11" s="1"/>
  <c r="C81" i="11" a="1"/>
  <c r="C81" i="11" s="1"/>
  <c r="C28" i="11" a="1"/>
  <c r="C28" i="11" s="1"/>
  <c r="B29" i="11" a="1"/>
  <c r="B29" i="11" s="1"/>
  <c r="B30" i="11" a="1"/>
  <c r="B30" i="11" s="1"/>
  <c r="B31" i="11" a="1"/>
  <c r="B31" i="11" s="1"/>
  <c r="B32" i="11" a="1"/>
  <c r="B32" i="11" s="1"/>
  <c r="B33" i="11" a="1"/>
  <c r="B33" i="11" s="1"/>
  <c r="B34" i="11" a="1"/>
  <c r="B34" i="11" s="1"/>
  <c r="B35" i="11" a="1"/>
  <c r="B35" i="11" s="1"/>
  <c r="B36" i="11" a="1"/>
  <c r="B36" i="11" s="1"/>
  <c r="B37" i="11" a="1"/>
  <c r="B37" i="11" s="1"/>
  <c r="B38" i="11" a="1"/>
  <c r="B38" i="11" s="1"/>
  <c r="B39" i="11" a="1"/>
  <c r="B39" i="11" s="1"/>
  <c r="B40" i="11" a="1"/>
  <c r="B40" i="11" s="1"/>
  <c r="B41" i="11" a="1"/>
  <c r="B41" i="11" s="1"/>
  <c r="B42" i="11" a="1"/>
  <c r="B42" i="11" s="1"/>
  <c r="B43" i="11" a="1"/>
  <c r="B43" i="11" s="1"/>
  <c r="B44" i="11" a="1"/>
  <c r="B44" i="11" s="1"/>
  <c r="B45" i="11" a="1"/>
  <c r="B45" i="11" s="1"/>
  <c r="B46" i="11" a="1"/>
  <c r="B46" i="11" s="1"/>
  <c r="B47" i="11" a="1"/>
  <c r="B47" i="11" s="1"/>
  <c r="B48" i="11" a="1"/>
  <c r="B48" i="11" s="1"/>
  <c r="B49" i="11" a="1"/>
  <c r="B49" i="11" s="1"/>
  <c r="B50" i="11" a="1"/>
  <c r="B50" i="11" s="1"/>
  <c r="B51" i="11" a="1"/>
  <c r="B51" i="11" s="1"/>
  <c r="B52" i="11" a="1"/>
  <c r="B52" i="11" s="1"/>
  <c r="B53" i="11" a="1"/>
  <c r="B53" i="11" s="1"/>
  <c r="B54" i="11" a="1"/>
  <c r="B54" i="11" s="1"/>
  <c r="B55" i="11" a="1"/>
  <c r="B55" i="11" s="1"/>
  <c r="B56" i="11" a="1"/>
  <c r="B56" i="11" s="1"/>
  <c r="B57" i="11" a="1"/>
  <c r="B57" i="11" s="1"/>
  <c r="B58" i="11" a="1"/>
  <c r="B58" i="11" s="1"/>
  <c r="B59" i="11" a="1"/>
  <c r="B59" i="11" s="1"/>
  <c r="B60" i="11" a="1"/>
  <c r="B60" i="11" s="1"/>
  <c r="B61" i="11" a="1"/>
  <c r="B61" i="11" s="1"/>
  <c r="B62" i="11" a="1"/>
  <c r="B62" i="11" s="1"/>
  <c r="B63" i="11" a="1"/>
  <c r="B63" i="11" s="1"/>
  <c r="B64" i="11" a="1"/>
  <c r="B64" i="11" s="1"/>
  <c r="B65" i="11" a="1"/>
  <c r="B65" i="11" s="1"/>
  <c r="B66" i="11" a="1"/>
  <c r="B66" i="11" s="1"/>
  <c r="B67" i="11" a="1"/>
  <c r="B67" i="11" s="1"/>
  <c r="B68" i="11" a="1"/>
  <c r="B68" i="11" s="1"/>
  <c r="B69" i="11" a="1"/>
  <c r="B69" i="11" s="1"/>
  <c r="B70" i="11" a="1"/>
  <c r="B70" i="11" s="1"/>
  <c r="B71" i="11" a="1"/>
  <c r="B71" i="11" s="1"/>
  <c r="B72" i="11" a="1"/>
  <c r="B72" i="11" s="1"/>
  <c r="B73" i="11" a="1"/>
  <c r="B73" i="11" s="1"/>
  <c r="B74" i="11" a="1"/>
  <c r="B74" i="11" s="1"/>
  <c r="B75" i="11" a="1"/>
  <c r="B75" i="11" s="1"/>
  <c r="B76" i="11" a="1"/>
  <c r="B76" i="11" s="1"/>
  <c r="B77" i="11" a="1"/>
  <c r="B77" i="11" s="1"/>
  <c r="B78" i="11" a="1"/>
  <c r="B78" i="11" s="1"/>
  <c r="B79" i="11" a="1"/>
  <c r="B79" i="11" s="1"/>
  <c r="B80" i="11" a="1"/>
  <c r="B80" i="11" s="1"/>
  <c r="F81" i="11"/>
  <c r="F28" i="11"/>
  <c r="F72" i="11" l="1"/>
  <c r="F68" i="11"/>
  <c r="F56" i="11"/>
  <c r="F52" i="11"/>
  <c r="F40" i="11"/>
  <c r="F36" i="11"/>
  <c r="G78" i="11"/>
  <c r="G74" i="11"/>
  <c r="G70" i="11"/>
  <c r="G58" i="11"/>
  <c r="G54" i="11"/>
  <c r="G42" i="11"/>
  <c r="G38" i="11"/>
  <c r="H80" i="11"/>
  <c r="H76" i="11"/>
  <c r="H64" i="11"/>
  <c r="H60" i="11"/>
  <c r="H48" i="11"/>
  <c r="H44" i="11"/>
  <c r="H32" i="11"/>
  <c r="F79" i="11"/>
  <c r="F67" i="11"/>
  <c r="F63" i="11"/>
  <c r="F51" i="11"/>
  <c r="F47" i="11"/>
  <c r="F39" i="11"/>
  <c r="F31" i="11"/>
  <c r="G77" i="11"/>
  <c r="G69" i="11"/>
  <c r="G65" i="11"/>
  <c r="G53" i="11"/>
  <c r="G49" i="11"/>
  <c r="G37" i="11"/>
  <c r="G33" i="11"/>
  <c r="F74" i="11"/>
  <c r="F70" i="11"/>
  <c r="F62" i="11"/>
  <c r="F58" i="11"/>
  <c r="F50" i="11"/>
  <c r="F46" i="11"/>
  <c r="F38" i="11"/>
  <c r="F34" i="11"/>
  <c r="F30" i="11"/>
  <c r="G76" i="11"/>
  <c r="G72" i="11"/>
  <c r="G64" i="11"/>
  <c r="G60" i="11"/>
  <c r="F77" i="11"/>
  <c r="F73" i="11"/>
  <c r="F69" i="11"/>
  <c r="F65" i="11"/>
  <c r="F61" i="11"/>
  <c r="F57" i="11"/>
  <c r="F53" i="11"/>
  <c r="F49" i="11"/>
  <c r="F45" i="11"/>
  <c r="F41" i="11"/>
  <c r="F37" i="11"/>
  <c r="F33" i="11"/>
  <c r="F29" i="11"/>
  <c r="G79" i="11"/>
  <c r="G75" i="11"/>
  <c r="G71" i="11"/>
  <c r="G67" i="11"/>
  <c r="G63" i="11"/>
  <c r="G59" i="11"/>
  <c r="G55" i="11"/>
  <c r="G51" i="11"/>
  <c r="G47" i="11"/>
  <c r="G43" i="11"/>
  <c r="G39" i="11"/>
  <c r="G35" i="11"/>
  <c r="G31" i="11"/>
  <c r="H81" i="11"/>
  <c r="H77" i="11"/>
  <c r="H73" i="11"/>
  <c r="H69" i="11"/>
  <c r="H65" i="11"/>
  <c r="H61" i="11"/>
  <c r="H57" i="11"/>
  <c r="H53" i="11"/>
  <c r="H49" i="11"/>
  <c r="H45" i="11"/>
  <c r="H41" i="11"/>
  <c r="H37" i="11"/>
  <c r="H33" i="11"/>
  <c r="H29" i="11"/>
  <c r="F80" i="11"/>
  <c r="F60" i="11"/>
  <c r="F44" i="11"/>
  <c r="F32" i="11"/>
  <c r="G62" i="11"/>
  <c r="G46" i="11"/>
  <c r="G34" i="11"/>
  <c r="H72" i="11"/>
  <c r="H52" i="11"/>
  <c r="H36" i="11"/>
  <c r="F75" i="11"/>
  <c r="F55" i="11"/>
  <c r="F35" i="11"/>
  <c r="G73" i="11"/>
  <c r="G57" i="11"/>
  <c r="G41" i="11"/>
  <c r="G29" i="11"/>
  <c r="H79" i="11"/>
  <c r="H75" i="11"/>
  <c r="H71" i="11"/>
  <c r="H67" i="11"/>
  <c r="H63" i="11"/>
  <c r="H59" i="11"/>
  <c r="H55" i="11"/>
  <c r="H51" i="11"/>
  <c r="H47" i="11"/>
  <c r="H43" i="11"/>
  <c r="H39" i="11"/>
  <c r="H35" i="11"/>
  <c r="H31" i="11"/>
  <c r="F76" i="11"/>
  <c r="F64" i="11"/>
  <c r="F48" i="11"/>
  <c r="G28" i="11"/>
  <c r="G66" i="11"/>
  <c r="G50" i="11"/>
  <c r="G30" i="11"/>
  <c r="H68" i="11"/>
  <c r="H56" i="11"/>
  <c r="H40" i="11"/>
  <c r="F71" i="11"/>
  <c r="F59" i="11"/>
  <c r="F43" i="11"/>
  <c r="G81" i="11"/>
  <c r="G61" i="11"/>
  <c r="G45" i="11"/>
  <c r="F78" i="11"/>
  <c r="F66" i="11"/>
  <c r="F54" i="11"/>
  <c r="F42" i="11"/>
  <c r="G80" i="11"/>
  <c r="G68" i="11"/>
  <c r="G56" i="11"/>
  <c r="G52" i="11"/>
  <c r="G48" i="11"/>
  <c r="G44" i="11"/>
  <c r="M38" i="11"/>
  <c r="G36" i="11"/>
  <c r="G32" i="11"/>
  <c r="H28" i="11"/>
  <c r="H78" i="11"/>
  <c r="H74" i="11"/>
  <c r="H70" i="11"/>
  <c r="H66" i="11"/>
  <c r="H62" i="11"/>
  <c r="H58" i="11"/>
  <c r="H54" i="11"/>
  <c r="H50" i="11"/>
  <c r="H46" i="11"/>
  <c r="H42" i="11"/>
  <c r="H38" i="11"/>
  <c r="H34" i="11"/>
  <c r="H30" i="11"/>
  <c r="G40" i="11"/>
  <c r="L38" i="11"/>
  <c r="J29" i="11"/>
  <c r="J28" i="11"/>
  <c r="J30" i="11"/>
  <c r="B19" i="10" l="1"/>
  <c r="B21" i="10"/>
  <c r="K11" i="16"/>
  <c r="J11" i="16"/>
  <c r="L11" i="16"/>
  <c r="K27" i="16"/>
  <c r="J27" i="16"/>
  <c r="L27" i="16"/>
  <c r="J43" i="16"/>
  <c r="K43" i="16"/>
  <c r="L43" i="16"/>
  <c r="J51" i="16"/>
  <c r="L51" i="16"/>
  <c r="K51" i="16"/>
  <c r="K7" i="16"/>
  <c r="J7" i="16"/>
  <c r="L7" i="16"/>
  <c r="K15" i="16"/>
  <c r="J15" i="16"/>
  <c r="L15" i="16"/>
  <c r="K23" i="16"/>
  <c r="J23" i="16"/>
  <c r="L23" i="16"/>
  <c r="L31" i="16"/>
  <c r="J31" i="16"/>
  <c r="K31" i="16"/>
  <c r="J39" i="16"/>
  <c r="L39" i="16"/>
  <c r="K39" i="16"/>
  <c r="J47" i="16"/>
  <c r="K47" i="16"/>
  <c r="L47" i="16"/>
  <c r="J55" i="16"/>
  <c r="K55" i="16"/>
  <c r="L55" i="16"/>
  <c r="G9" i="16"/>
  <c r="F9" i="16"/>
  <c r="H9" i="16"/>
  <c r="F17" i="16"/>
  <c r="G17" i="16"/>
  <c r="H17" i="16"/>
  <c r="F25" i="16"/>
  <c r="G25" i="16"/>
  <c r="H25" i="16"/>
  <c r="H33" i="16"/>
  <c r="F33" i="16"/>
  <c r="G33" i="16"/>
  <c r="F57" i="16"/>
  <c r="H57" i="16"/>
  <c r="G57" i="16"/>
  <c r="C31" i="16"/>
  <c r="D31" i="16"/>
  <c r="B31" i="16"/>
  <c r="D55" i="16"/>
  <c r="C55" i="16"/>
  <c r="B55" i="16"/>
  <c r="F38" i="16"/>
  <c r="H38" i="16"/>
  <c r="G38" i="16"/>
  <c r="B20" i="16"/>
  <c r="C20" i="16"/>
  <c r="D20" i="16"/>
  <c r="D48" i="16"/>
  <c r="B48" i="16"/>
  <c r="C48" i="16"/>
  <c r="L33" i="16"/>
  <c r="K33" i="16"/>
  <c r="J33" i="16"/>
  <c r="G7" i="16"/>
  <c r="H7" i="16"/>
  <c r="F7" i="16"/>
  <c r="F43" i="16"/>
  <c r="G43" i="16"/>
  <c r="H43" i="16"/>
  <c r="C25" i="16"/>
  <c r="B25" i="16"/>
  <c r="D25" i="16"/>
  <c r="B53" i="16"/>
  <c r="C53" i="16"/>
  <c r="D53" i="16"/>
  <c r="K12" i="16"/>
  <c r="L12" i="16"/>
  <c r="J12" i="16"/>
  <c r="L20" i="16"/>
  <c r="K20" i="16"/>
  <c r="J20" i="16"/>
  <c r="L28" i="16"/>
  <c r="K28" i="16"/>
  <c r="J28" i="16"/>
  <c r="J36" i="16"/>
  <c r="K36" i="16"/>
  <c r="L36" i="16"/>
  <c r="J44" i="16"/>
  <c r="L44" i="16"/>
  <c r="K44" i="16"/>
  <c r="J52" i="16"/>
  <c r="L52" i="16"/>
  <c r="K52" i="16"/>
  <c r="F6" i="16"/>
  <c r="F34" i="16"/>
  <c r="H34" i="16"/>
  <c r="G34" i="16"/>
  <c r="C12" i="16"/>
  <c r="D12" i="16"/>
  <c r="B12" i="16"/>
  <c r="D52" i="16"/>
  <c r="C52" i="16"/>
  <c r="B52" i="16"/>
  <c r="K29" i="16"/>
  <c r="J29" i="16"/>
  <c r="L29" i="16"/>
  <c r="G11" i="16"/>
  <c r="H11" i="16"/>
  <c r="F11" i="16"/>
  <c r="F39" i="16"/>
  <c r="G39" i="16"/>
  <c r="H39" i="16"/>
  <c r="C21" i="16"/>
  <c r="B21" i="16"/>
  <c r="D21" i="16"/>
  <c r="B57" i="16"/>
  <c r="C57" i="16"/>
  <c r="D57" i="16"/>
  <c r="K10" i="16"/>
  <c r="J10" i="16"/>
  <c r="L10" i="16"/>
  <c r="J18" i="16"/>
  <c r="K18" i="16"/>
  <c r="L18" i="16"/>
  <c r="J26" i="16"/>
  <c r="K26" i="16"/>
  <c r="L26" i="16"/>
  <c r="L34" i="16"/>
  <c r="J34" i="16"/>
  <c r="K34" i="16"/>
  <c r="L42" i="16"/>
  <c r="J42" i="16"/>
  <c r="K42" i="16"/>
  <c r="L50" i="16"/>
  <c r="J50" i="16"/>
  <c r="K50" i="16"/>
  <c r="J58" i="16"/>
  <c r="L58" i="16"/>
  <c r="K58" i="16"/>
  <c r="G12" i="16"/>
  <c r="F12" i="16"/>
  <c r="H12" i="16"/>
  <c r="G20" i="16"/>
  <c r="H20" i="16"/>
  <c r="F20" i="16"/>
  <c r="G28" i="16"/>
  <c r="H28" i="16"/>
  <c r="F28" i="16"/>
  <c r="H36" i="16"/>
  <c r="F36" i="16"/>
  <c r="G36" i="16"/>
  <c r="H44" i="16"/>
  <c r="G44" i="16"/>
  <c r="F44" i="16"/>
  <c r="H52" i="16"/>
  <c r="F52" i="16"/>
  <c r="G52" i="16"/>
  <c r="B6" i="16"/>
  <c r="C14" i="16"/>
  <c r="D14" i="16"/>
  <c r="B14" i="16"/>
  <c r="D22" i="16"/>
  <c r="B22" i="16"/>
  <c r="C22" i="16"/>
  <c r="C30" i="16"/>
  <c r="D30" i="16"/>
  <c r="B30" i="16"/>
  <c r="B38" i="16"/>
  <c r="C38" i="16"/>
  <c r="D38" i="16"/>
  <c r="B46" i="16"/>
  <c r="D46" i="16"/>
  <c r="C46" i="16"/>
  <c r="B54" i="16"/>
  <c r="C54" i="16"/>
  <c r="D54" i="16"/>
  <c r="H41" i="16"/>
  <c r="F41" i="16"/>
  <c r="G41" i="16"/>
  <c r="H53" i="16"/>
  <c r="F53" i="16"/>
  <c r="G53" i="16"/>
  <c r="C11" i="16"/>
  <c r="B11" i="16"/>
  <c r="D11" i="16"/>
  <c r="C23" i="16"/>
  <c r="D23" i="16"/>
  <c r="B23" i="16"/>
  <c r="D35" i="16"/>
  <c r="C35" i="16"/>
  <c r="B35" i="16"/>
  <c r="D47" i="16"/>
  <c r="B47" i="16"/>
  <c r="C47" i="16"/>
  <c r="G10" i="16"/>
  <c r="F10" i="16"/>
  <c r="H10" i="16"/>
  <c r="G26" i="16"/>
  <c r="F26" i="16"/>
  <c r="H26" i="16"/>
  <c r="F42" i="16"/>
  <c r="H42" i="16"/>
  <c r="G42" i="16"/>
  <c r="F54" i="16"/>
  <c r="G54" i="16"/>
  <c r="H54" i="16"/>
  <c r="B16" i="16"/>
  <c r="C16" i="16"/>
  <c r="D16" i="16"/>
  <c r="B28" i="16"/>
  <c r="C28" i="16"/>
  <c r="D28" i="16"/>
  <c r="D44" i="16"/>
  <c r="C44" i="16"/>
  <c r="B44" i="16"/>
  <c r="K9" i="16"/>
  <c r="J9" i="16"/>
  <c r="L9" i="16"/>
  <c r="K25" i="16"/>
  <c r="L25" i="16"/>
  <c r="J25" i="16"/>
  <c r="L41" i="16"/>
  <c r="K41" i="16"/>
  <c r="J41" i="16"/>
  <c r="J57" i="16"/>
  <c r="L57" i="16"/>
  <c r="K57" i="16"/>
  <c r="H19" i="16"/>
  <c r="G19" i="16"/>
  <c r="F19" i="16"/>
  <c r="F35" i="16"/>
  <c r="G35" i="16"/>
  <c r="H35" i="16"/>
  <c r="F51" i="16"/>
  <c r="H51" i="16"/>
  <c r="G51" i="16"/>
  <c r="C13" i="16"/>
  <c r="B13" i="16"/>
  <c r="D13" i="16"/>
  <c r="C29" i="16"/>
  <c r="B29" i="16"/>
  <c r="D29" i="16"/>
  <c r="B45" i="16"/>
  <c r="C45" i="16"/>
  <c r="D45" i="16"/>
  <c r="J35" i="16"/>
  <c r="L35" i="16"/>
  <c r="K35" i="16"/>
  <c r="G13" i="16"/>
  <c r="F13" i="16"/>
  <c r="H13" i="16"/>
  <c r="F29" i="16"/>
  <c r="G29" i="16"/>
  <c r="H29" i="16"/>
  <c r="C19" i="16"/>
  <c r="B19" i="16"/>
  <c r="D19" i="16"/>
  <c r="G22" i="16"/>
  <c r="F22" i="16"/>
  <c r="H22" i="16"/>
  <c r="D36" i="16"/>
  <c r="B36" i="16"/>
  <c r="C36" i="16"/>
  <c r="J56" i="16"/>
  <c r="K56" i="16"/>
  <c r="L56" i="16"/>
  <c r="C32" i="16"/>
  <c r="B32" i="16"/>
  <c r="D32" i="16"/>
  <c r="L49" i="16"/>
  <c r="J49" i="16"/>
  <c r="K49" i="16"/>
  <c r="C9" i="16"/>
  <c r="B9" i="16"/>
  <c r="D9" i="16"/>
  <c r="K6" i="16"/>
  <c r="L6" i="16"/>
  <c r="J6" i="16"/>
  <c r="J22" i="16"/>
  <c r="K22" i="16"/>
  <c r="L22" i="16"/>
  <c r="L38" i="16"/>
  <c r="J38" i="16"/>
  <c r="K38" i="16"/>
  <c r="L54" i="16"/>
  <c r="J54" i="16"/>
  <c r="K54" i="16"/>
  <c r="G16" i="16"/>
  <c r="F16" i="16"/>
  <c r="H16" i="16"/>
  <c r="G32" i="16"/>
  <c r="F32" i="16"/>
  <c r="H32" i="16"/>
  <c r="H48" i="16"/>
  <c r="G48" i="16"/>
  <c r="F48" i="16"/>
  <c r="C10" i="16"/>
  <c r="B10" i="16"/>
  <c r="D10" i="16"/>
  <c r="D26" i="16"/>
  <c r="C26" i="16"/>
  <c r="B26" i="16"/>
  <c r="B42" i="16"/>
  <c r="C42" i="16"/>
  <c r="D42" i="16"/>
  <c r="H37" i="16"/>
  <c r="F37" i="16"/>
  <c r="G37" i="16"/>
  <c r="C7" i="16"/>
  <c r="B7" i="16"/>
  <c r="D7" i="16"/>
  <c r="C27" i="16"/>
  <c r="B27" i="16"/>
  <c r="D27" i="16"/>
  <c r="D51" i="16"/>
  <c r="C51" i="16"/>
  <c r="B51" i="16"/>
  <c r="H30" i="16"/>
  <c r="F30" i="16"/>
  <c r="G30" i="16"/>
  <c r="C8" i="16"/>
  <c r="D8" i="16"/>
  <c r="B8" i="16"/>
  <c r="D40" i="16"/>
  <c r="B40" i="16"/>
  <c r="C40" i="16"/>
  <c r="K19" i="16"/>
  <c r="J19" i="16"/>
  <c r="L19" i="16"/>
  <c r="J5" i="16"/>
  <c r="F21" i="16"/>
  <c r="G21" i="16"/>
  <c r="H21" i="16"/>
  <c r="H45" i="16"/>
  <c r="G45" i="16"/>
  <c r="F45" i="16"/>
  <c r="D43" i="16"/>
  <c r="B43" i="16"/>
  <c r="C43" i="16"/>
  <c r="F58" i="16"/>
  <c r="H58" i="16"/>
  <c r="G58" i="16"/>
  <c r="K17" i="16"/>
  <c r="L17" i="16"/>
  <c r="J17" i="16"/>
  <c r="L45" i="16"/>
  <c r="K45" i="16"/>
  <c r="J45" i="16"/>
  <c r="H27" i="16"/>
  <c r="F27" i="16"/>
  <c r="G27" i="16"/>
  <c r="F5" i="16"/>
  <c r="B41" i="16"/>
  <c r="D41" i="16"/>
  <c r="C41" i="16"/>
  <c r="K8" i="16"/>
  <c r="L8" i="16"/>
  <c r="J8" i="16"/>
  <c r="L16" i="16"/>
  <c r="J16" i="16"/>
  <c r="K16" i="16"/>
  <c r="L24" i="16"/>
  <c r="K24" i="16"/>
  <c r="J24" i="16"/>
  <c r="K32" i="16"/>
  <c r="J32" i="16"/>
  <c r="L32" i="16"/>
  <c r="J40" i="16"/>
  <c r="K40" i="16"/>
  <c r="L40" i="16"/>
  <c r="J48" i="16"/>
  <c r="K48" i="16"/>
  <c r="L48" i="16"/>
  <c r="G18" i="16"/>
  <c r="F18" i="16"/>
  <c r="H18" i="16"/>
  <c r="F50" i="16"/>
  <c r="G50" i="16"/>
  <c r="H50" i="16"/>
  <c r="K13" i="16"/>
  <c r="J13" i="16"/>
  <c r="L13" i="16"/>
  <c r="H23" i="16"/>
  <c r="G23" i="16"/>
  <c r="F23" i="16"/>
  <c r="B37" i="16"/>
  <c r="D37" i="16"/>
  <c r="C37" i="16"/>
  <c r="J14" i="16"/>
  <c r="K14" i="16"/>
  <c r="L14" i="16"/>
  <c r="L30" i="16"/>
  <c r="K30" i="16"/>
  <c r="J30" i="16"/>
  <c r="L46" i="16"/>
  <c r="J46" i="16"/>
  <c r="K46" i="16"/>
  <c r="G8" i="16"/>
  <c r="F8" i="16"/>
  <c r="H8" i="16"/>
  <c r="G24" i="16"/>
  <c r="F24" i="16"/>
  <c r="H24" i="16"/>
  <c r="H40" i="16"/>
  <c r="G40" i="16"/>
  <c r="F40" i="16"/>
  <c r="F56" i="16"/>
  <c r="H56" i="16"/>
  <c r="G56" i="16"/>
  <c r="D18" i="16"/>
  <c r="C18" i="16"/>
  <c r="B18" i="16"/>
  <c r="B34" i="16"/>
  <c r="C34" i="16"/>
  <c r="D34" i="16"/>
  <c r="B50" i="16"/>
  <c r="D50" i="16"/>
  <c r="C50" i="16"/>
  <c r="H49" i="16"/>
  <c r="F49" i="16"/>
  <c r="G49" i="16"/>
  <c r="C15" i="16"/>
  <c r="D15" i="16"/>
  <c r="B15" i="16"/>
  <c r="D39" i="16"/>
  <c r="B39" i="16"/>
  <c r="C39" i="16"/>
  <c r="G14" i="16"/>
  <c r="F14" i="16"/>
  <c r="H14" i="16"/>
  <c r="F46" i="16"/>
  <c r="H46" i="16"/>
  <c r="G46" i="16"/>
  <c r="B24" i="16"/>
  <c r="C24" i="16"/>
  <c r="D24" i="16"/>
  <c r="B56" i="16"/>
  <c r="C56" i="16"/>
  <c r="D56" i="16"/>
  <c r="K21" i="16"/>
  <c r="J21" i="16"/>
  <c r="L21" i="16"/>
  <c r="L37" i="16"/>
  <c r="K37" i="16"/>
  <c r="J37" i="16"/>
  <c r="L53" i="16"/>
  <c r="J53" i="16"/>
  <c r="K53" i="16"/>
  <c r="H15" i="16"/>
  <c r="G15" i="16"/>
  <c r="F15" i="16"/>
  <c r="G31" i="16"/>
  <c r="F31" i="16"/>
  <c r="H31" i="16"/>
  <c r="F47" i="16"/>
  <c r="H47" i="16"/>
  <c r="G47" i="16"/>
  <c r="F55" i="16"/>
  <c r="H55" i="16"/>
  <c r="G55" i="16"/>
  <c r="C17" i="16"/>
  <c r="B17" i="16"/>
  <c r="D17" i="16"/>
  <c r="D33" i="16"/>
  <c r="B33" i="16"/>
  <c r="C33" i="16"/>
  <c r="B49" i="16"/>
  <c r="C49" i="16"/>
  <c r="D49" i="16"/>
  <c r="B20" i="10"/>
  <c r="D4" i="2"/>
  <c r="D5" i="2"/>
  <c r="D3" i="2"/>
  <c r="F4" i="2"/>
  <c r="F5" i="2"/>
  <c r="F3" i="2"/>
  <c r="C4" i="2" l="1"/>
  <c r="C5" i="2"/>
  <c r="C3" i="2"/>
  <c r="B26" i="10" l="1"/>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5" i="10" l="1"/>
  <c r="B23" i="10" s="1"/>
  <c r="B16" i="10"/>
  <c r="B15" i="10"/>
  <c r="B14" i="10"/>
  <c r="B13" i="10"/>
  <c r="B11" i="10"/>
  <c r="C25" i="10" l="1"/>
  <c r="B2" i="10"/>
  <c r="G4" i="2"/>
  <c r="H4" i="2"/>
  <c r="I4" i="2"/>
  <c r="J4" i="2"/>
  <c r="K4" i="2"/>
  <c r="G5" i="2"/>
  <c r="H5" i="2"/>
  <c r="I5" i="2"/>
  <c r="J5" i="2"/>
  <c r="K5" i="2"/>
  <c r="J3" i="2"/>
  <c r="K3" i="2"/>
  <c r="I3" i="2"/>
  <c r="H3" i="2"/>
  <c r="G3" i="2"/>
  <c r="C13" i="10" l="1"/>
  <c r="C12" i="10"/>
  <c r="C14" i="10"/>
  <c r="C11" i="10"/>
  <c r="C6" i="10"/>
  <c r="C5" i="10"/>
  <c r="C8" i="10"/>
  <c r="C7" i="10"/>
  <c r="C16" i="10"/>
  <c r="C15" i="10"/>
  <c r="C189" i="10"/>
  <c r="C221" i="10"/>
  <c r="C276" i="10"/>
  <c r="C212" i="10"/>
  <c r="C156" i="10"/>
  <c r="C289" i="10"/>
  <c r="C253" i="10"/>
  <c r="C225" i="10"/>
  <c r="C193" i="10"/>
  <c r="C264" i="10"/>
  <c r="C224" i="10"/>
  <c r="C192" i="10"/>
  <c r="C160" i="10"/>
  <c r="C128" i="10"/>
  <c r="C100" i="10"/>
  <c r="C76" i="10"/>
  <c r="C52" i="10"/>
  <c r="C291" i="10"/>
  <c r="C267" i="10"/>
  <c r="C243" i="10"/>
  <c r="C219" i="10"/>
  <c r="C285" i="10"/>
  <c r="C229" i="10"/>
  <c r="C252" i="10"/>
  <c r="C196" i="10"/>
  <c r="C132" i="10"/>
  <c r="C88" i="10"/>
  <c r="C36" i="10"/>
  <c r="C247" i="10"/>
  <c r="C203" i="10"/>
  <c r="C173" i="10"/>
  <c r="C157" i="10"/>
  <c r="C141" i="10"/>
  <c r="C125" i="10"/>
  <c r="C109" i="10"/>
  <c r="C93" i="10"/>
  <c r="C77" i="10"/>
  <c r="C61" i="10"/>
  <c r="C45" i="10"/>
  <c r="C29" i="10"/>
  <c r="C159" i="10"/>
  <c r="C107" i="10"/>
  <c r="C79" i="10"/>
  <c r="C63" i="10"/>
  <c r="C47" i="10"/>
  <c r="C31" i="10"/>
  <c r="C183" i="10"/>
  <c r="C155" i="10"/>
  <c r="C135" i="10"/>
  <c r="C111" i="10"/>
  <c r="C290" i="10"/>
  <c r="C274" i="10"/>
  <c r="C258" i="10"/>
  <c r="C242" i="10"/>
  <c r="C226" i="10"/>
  <c r="C210" i="10"/>
  <c r="C194" i="10"/>
  <c r="C178" i="10"/>
  <c r="C162" i="10"/>
  <c r="C146" i="10"/>
  <c r="C130" i="10"/>
  <c r="C114" i="10"/>
  <c r="C98" i="10"/>
  <c r="C82" i="10"/>
  <c r="C66" i="10"/>
  <c r="C50" i="10"/>
  <c r="C34" i="10"/>
  <c r="C257" i="10"/>
  <c r="C248" i="10"/>
  <c r="C124" i="10"/>
  <c r="C269" i="10"/>
  <c r="C241" i="10"/>
  <c r="C280" i="10"/>
  <c r="C208" i="10"/>
  <c r="C144" i="10"/>
  <c r="C112" i="10"/>
  <c r="C64" i="10"/>
  <c r="C40" i="10"/>
  <c r="C255" i="10"/>
  <c r="C207" i="10"/>
  <c r="C265" i="10"/>
  <c r="C228" i="10"/>
  <c r="C164" i="10"/>
  <c r="C271" i="10"/>
  <c r="C181" i="10"/>
  <c r="C165" i="10"/>
  <c r="C149" i="10"/>
  <c r="C117" i="10"/>
  <c r="C85" i="10"/>
  <c r="C69" i="10"/>
  <c r="C37" i="10"/>
  <c r="C87" i="10"/>
  <c r="C71" i="10"/>
  <c r="C195" i="10"/>
  <c r="C171" i="10"/>
  <c r="C123" i="10"/>
  <c r="C99" i="10"/>
  <c r="C266" i="10"/>
  <c r="C234" i="10"/>
  <c r="C202" i="10"/>
  <c r="C170" i="10"/>
  <c r="C138" i="10"/>
  <c r="C106" i="10"/>
  <c r="C90" i="10"/>
  <c r="C58" i="10"/>
  <c r="C26" i="10"/>
  <c r="C237" i="10"/>
  <c r="C292" i="10"/>
  <c r="C232" i="10"/>
  <c r="C176" i="10"/>
  <c r="C28" i="10"/>
  <c r="C261" i="10"/>
  <c r="C233" i="10"/>
  <c r="C197" i="10"/>
  <c r="C272" i="10"/>
  <c r="C236" i="10"/>
  <c r="C204" i="10"/>
  <c r="C168" i="10"/>
  <c r="C136" i="10"/>
  <c r="C108" i="10"/>
  <c r="C80" i="10"/>
  <c r="C60" i="10"/>
  <c r="C32" i="10"/>
  <c r="C275" i="10"/>
  <c r="C251" i="10"/>
  <c r="C223" i="10"/>
  <c r="C199" i="10"/>
  <c r="C245" i="10"/>
  <c r="C268" i="10"/>
  <c r="C216" i="10"/>
  <c r="C148" i="10"/>
  <c r="C96" i="10"/>
  <c r="C48" i="10"/>
  <c r="C259" i="10"/>
  <c r="C215" i="10"/>
  <c r="C177" i="10"/>
  <c r="C161" i="10"/>
  <c r="C145" i="10"/>
  <c r="C129" i="10"/>
  <c r="C113" i="10"/>
  <c r="C97" i="10"/>
  <c r="C81" i="10"/>
  <c r="C65" i="10"/>
  <c r="C49" i="10"/>
  <c r="C33" i="10"/>
  <c r="C167" i="10"/>
  <c r="C83" i="10"/>
  <c r="C67" i="10"/>
  <c r="C51" i="10"/>
  <c r="C35" i="10"/>
  <c r="C187" i="10"/>
  <c r="C163" i="10"/>
  <c r="C115" i="10"/>
  <c r="C91" i="10"/>
  <c r="C262" i="10"/>
  <c r="C246" i="10"/>
  <c r="C214" i="10"/>
  <c r="C182" i="10"/>
  <c r="C150" i="10"/>
  <c r="C118" i="10"/>
  <c r="C102" i="10"/>
  <c r="C70" i="10"/>
  <c r="C38" i="10"/>
  <c r="C277" i="10"/>
  <c r="C213" i="10"/>
  <c r="C260" i="10"/>
  <c r="C200" i="10"/>
  <c r="C140" i="10"/>
  <c r="C281" i="10"/>
  <c r="C249" i="10"/>
  <c r="C217" i="10"/>
  <c r="C284" i="10"/>
  <c r="C256" i="10"/>
  <c r="C220" i="10"/>
  <c r="C180" i="10"/>
  <c r="C152" i="10"/>
  <c r="C120" i="10"/>
  <c r="C92" i="10"/>
  <c r="C68" i="10"/>
  <c r="C44" i="10"/>
  <c r="C283" i="10"/>
  <c r="C263" i="10"/>
  <c r="C235" i="10"/>
  <c r="C211" i="10"/>
  <c r="C273" i="10"/>
  <c r="C209" i="10"/>
  <c r="C240" i="10"/>
  <c r="C184" i="10"/>
  <c r="C116" i="10"/>
  <c r="C72" i="10"/>
  <c r="C287" i="10"/>
  <c r="C239" i="10"/>
  <c r="C185" i="10"/>
  <c r="C169" i="10"/>
  <c r="C153" i="10"/>
  <c r="C137" i="10"/>
  <c r="C121" i="10"/>
  <c r="C105" i="10"/>
  <c r="C89" i="10"/>
  <c r="C73" i="10"/>
  <c r="C57" i="10"/>
  <c r="C41" i="10"/>
  <c r="C191" i="10"/>
  <c r="C143" i="10"/>
  <c r="C95" i="10"/>
  <c r="C75" i="10"/>
  <c r="C59" i="10"/>
  <c r="C43" i="10"/>
  <c r="C27" i="10"/>
  <c r="C175" i="10"/>
  <c r="C151" i="10"/>
  <c r="C127" i="10"/>
  <c r="C103" i="10"/>
  <c r="C286" i="10"/>
  <c r="C270" i="10"/>
  <c r="C254" i="10"/>
  <c r="C238" i="10"/>
  <c r="C222" i="10"/>
  <c r="C206" i="10"/>
  <c r="C190" i="10"/>
  <c r="C174" i="10"/>
  <c r="C158" i="10"/>
  <c r="C142" i="10"/>
  <c r="C126" i="10"/>
  <c r="C110" i="10"/>
  <c r="C94" i="10"/>
  <c r="C78" i="10"/>
  <c r="C62" i="10"/>
  <c r="C46" i="10"/>
  <c r="C30" i="10"/>
  <c r="C201" i="10"/>
  <c r="C188" i="10"/>
  <c r="C205" i="10"/>
  <c r="C244" i="10"/>
  <c r="C172" i="10"/>
  <c r="C84" i="10"/>
  <c r="C279" i="10"/>
  <c r="C227" i="10"/>
  <c r="C288" i="10"/>
  <c r="C104" i="10"/>
  <c r="C56" i="10"/>
  <c r="C231" i="10"/>
  <c r="C133" i="10"/>
  <c r="C101" i="10"/>
  <c r="C53" i="10"/>
  <c r="C179" i="10"/>
  <c r="C131" i="10"/>
  <c r="C55" i="10"/>
  <c r="C39" i="10"/>
  <c r="C147" i="10"/>
  <c r="C282" i="10"/>
  <c r="C250" i="10"/>
  <c r="C218" i="10"/>
  <c r="C186" i="10"/>
  <c r="C154" i="10"/>
  <c r="C122" i="10"/>
  <c r="C74" i="10"/>
  <c r="C42" i="10"/>
  <c r="C119" i="10"/>
  <c r="C139" i="10"/>
  <c r="C278" i="10"/>
  <c r="C230" i="10"/>
  <c r="C198" i="10"/>
  <c r="C166" i="10"/>
  <c r="C134" i="10"/>
  <c r="C86" i="10"/>
  <c r="C54" i="10"/>
  <c r="U28" i="11"/>
  <c r="K4" i="16" s="1"/>
  <c r="G10" i="10"/>
  <c r="C294" i="10" l="1"/>
  <c r="V28" i="11"/>
  <c r="L4" i="16" s="1"/>
  <c r="O30" i="11"/>
  <c r="C6" i="16" s="1"/>
  <c r="P29" i="11"/>
  <c r="D5" i="16" s="1"/>
  <c r="S29" i="11"/>
  <c r="H5" i="16" s="1"/>
  <c r="S30" i="11"/>
  <c r="H6" i="16" s="1"/>
  <c r="U29" i="11"/>
  <c r="K5" i="16" s="1"/>
  <c r="P30" i="11"/>
  <c r="D6" i="16" s="1"/>
  <c r="V29" i="11"/>
  <c r="L5" i="16" s="1"/>
  <c r="R28" i="11"/>
  <c r="G4" i="16" s="1"/>
  <c r="R30" i="11"/>
  <c r="G6" i="16" s="1"/>
  <c r="O29" i="11"/>
  <c r="C5" i="16" s="1"/>
  <c r="R29" i="11"/>
  <c r="G5" i="16" s="1"/>
  <c r="O28" i="11"/>
  <c r="C4" i="16" s="1"/>
  <c r="S28" i="11"/>
  <c r="H4" i="16" s="1"/>
  <c r="P28" i="11"/>
  <c r="D4" i="16" s="1"/>
  <c r="D1" i="16" l="1"/>
  <c r="H1" i="16"/>
  <c r="L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Cleeton</author>
  </authors>
  <commentList>
    <comment ref="B23" authorId="0" shapeId="0" xr:uid="{00000000-0006-0000-0400-000001000000}">
      <text>
        <r>
          <rPr>
            <b/>
            <sz val="14"/>
            <color indexed="81"/>
            <rFont val="Tahoma"/>
            <family val="2"/>
          </rPr>
          <t>Tom Cleeton:</t>
        </r>
        <r>
          <rPr>
            <sz val="14"/>
            <color indexed="81"/>
            <rFont val="Tahoma"/>
            <family val="2"/>
          </rPr>
          <t xml:space="preserve">
To update this list, click the dropdown filter and click "ok"</t>
        </r>
      </text>
    </comment>
  </commentList>
</comments>
</file>

<file path=xl/sharedStrings.xml><?xml version="1.0" encoding="utf-8"?>
<sst xmlns="http://schemas.openxmlformats.org/spreadsheetml/2006/main" count="681" uniqueCount="471">
  <si>
    <t xml:space="preserve"> Reference No.</t>
  </si>
  <si>
    <t>Species</t>
  </si>
  <si>
    <t>Height (m)</t>
  </si>
  <si>
    <t>Stem Diameter (mm)</t>
  </si>
  <si>
    <t>Branch Spread (m)</t>
  </si>
  <si>
    <t>Canopy Clearance (m)</t>
  </si>
  <si>
    <t>Life Stage</t>
  </si>
  <si>
    <t>Physiological Condition</t>
  </si>
  <si>
    <t>Structural Condition</t>
  </si>
  <si>
    <t>Estimated Remaining Contribution (Years)</t>
  </si>
  <si>
    <t>Priority</t>
  </si>
  <si>
    <t>North</t>
  </si>
  <si>
    <t xml:space="preserve">East </t>
  </si>
  <si>
    <t>South</t>
  </si>
  <si>
    <t>West</t>
  </si>
  <si>
    <t>No of stems</t>
  </si>
  <si>
    <t>RPA Radius (m)</t>
  </si>
  <si>
    <t>Client:</t>
  </si>
  <si>
    <t xml:space="preserve">Site: </t>
  </si>
  <si>
    <t>Date of Survey:</t>
  </si>
  <si>
    <t>Tagged</t>
  </si>
  <si>
    <t xml:space="preserve">Weather </t>
  </si>
  <si>
    <r>
      <t>RPA Area m</t>
    </r>
    <r>
      <rPr>
        <b/>
        <vertAlign val="superscript"/>
        <sz val="10"/>
        <color indexed="8"/>
        <rFont val="Frutiger 45 Light"/>
        <family val="2"/>
      </rPr>
      <t>2</t>
    </r>
  </si>
  <si>
    <t>Ultimate Crown Spread (m)</t>
  </si>
  <si>
    <t>Ultimate Height (m)</t>
  </si>
  <si>
    <t>N</t>
  </si>
  <si>
    <t>E</t>
  </si>
  <si>
    <t>First significant Branch (m)</t>
  </si>
  <si>
    <t>Consultant</t>
  </si>
  <si>
    <t>T</t>
  </si>
  <si>
    <t>H</t>
  </si>
  <si>
    <t>G</t>
  </si>
  <si>
    <t>W</t>
  </si>
  <si>
    <t xml:space="preserve">Cat Grading </t>
  </si>
  <si>
    <t>N/A</t>
  </si>
  <si>
    <t>Note</t>
  </si>
  <si>
    <t>Comments / Notes</t>
  </si>
  <si>
    <t>Tree_N</t>
  </si>
  <si>
    <t>Height</t>
  </si>
  <si>
    <t>Stem_Count</t>
  </si>
  <si>
    <t>Stem_dia_1</t>
  </si>
  <si>
    <t>Stem_dia_2</t>
  </si>
  <si>
    <t>Stem_dia_3</t>
  </si>
  <si>
    <t>Stem_dia_4</t>
  </si>
  <si>
    <t>Stem_dia_5</t>
  </si>
  <si>
    <t>Crown_cl</t>
  </si>
  <si>
    <t>cs_n</t>
  </si>
  <si>
    <t>cs_e</t>
  </si>
  <si>
    <t>cs_s</t>
  </si>
  <si>
    <t>cs_w</t>
  </si>
  <si>
    <t>Life_st</t>
  </si>
  <si>
    <t>Stem_dia_e</t>
  </si>
  <si>
    <t>ULE</t>
  </si>
  <si>
    <t>Struc_con</t>
  </si>
  <si>
    <t>Phys_con</t>
  </si>
  <si>
    <t>Category Grading</t>
  </si>
  <si>
    <t>Sequential Reference No.</t>
  </si>
  <si>
    <t>PKUID</t>
  </si>
  <si>
    <t>Stem_combo</t>
  </si>
  <si>
    <t>Veteran</t>
  </si>
  <si>
    <t>Retention</t>
  </si>
  <si>
    <t>Retention2</t>
  </si>
  <si>
    <t>dt</t>
  </si>
  <si>
    <t>B</t>
  </si>
  <si>
    <t>C</t>
  </si>
  <si>
    <t>U</t>
  </si>
  <si>
    <t>A</t>
  </si>
  <si>
    <t>40+</t>
  </si>
  <si>
    <t>20+</t>
  </si>
  <si>
    <t>10+</t>
  </si>
  <si>
    <t>&lt;10</t>
  </si>
  <si>
    <t>Category A</t>
  </si>
  <si>
    <t>Category B</t>
  </si>
  <si>
    <t>Category C</t>
  </si>
  <si>
    <t>Category U</t>
  </si>
  <si>
    <t>Young</t>
  </si>
  <si>
    <t>Early Mature</t>
  </si>
  <si>
    <t>Mature</t>
  </si>
  <si>
    <t>Age Classification</t>
  </si>
  <si>
    <t>Category</t>
  </si>
  <si>
    <t>Species distribution</t>
  </si>
  <si>
    <t xml:space="preserve">Ackama </t>
  </si>
  <si>
    <t xml:space="preserve">Actinidia </t>
  </si>
  <si>
    <t xml:space="preserve">Aesculus </t>
  </si>
  <si>
    <t xml:space="preserve">Agave </t>
  </si>
  <si>
    <t xml:space="preserve">Ailanthus </t>
  </si>
  <si>
    <t xml:space="preserve">Akebia </t>
  </si>
  <si>
    <t xml:space="preserve">Alectryon </t>
  </si>
  <si>
    <t xml:space="preserve">Alnus </t>
  </si>
  <si>
    <t xml:space="preserve">Aloe </t>
  </si>
  <si>
    <t xml:space="preserve">Amelanchier </t>
  </si>
  <si>
    <t xml:space="preserve">Amorpha </t>
  </si>
  <si>
    <t xml:space="preserve">Ampelopsis </t>
  </si>
  <si>
    <t xml:space="preserve">Amygdalus </t>
  </si>
  <si>
    <t xml:space="preserve">Antigonon </t>
  </si>
  <si>
    <t xml:space="preserve">Aralia </t>
  </si>
  <si>
    <t xml:space="preserve">Araucaria </t>
  </si>
  <si>
    <t xml:space="preserve">Arbutus </t>
  </si>
  <si>
    <t xml:space="preserve">Arecastrum </t>
  </si>
  <si>
    <t xml:space="preserve">Aristolochia </t>
  </si>
  <si>
    <t xml:space="preserve">Armeniaca </t>
  </si>
  <si>
    <t xml:space="preserve">Aronia </t>
  </si>
  <si>
    <t xml:space="preserve">Asimina </t>
  </si>
  <si>
    <t xml:space="preserve">Azalea </t>
  </si>
  <si>
    <t xml:space="preserve">Bauhinia </t>
  </si>
  <si>
    <t xml:space="preserve">Beilschmiedia </t>
  </si>
  <si>
    <t xml:space="preserve">Berberis </t>
  </si>
  <si>
    <t xml:space="preserve">Betula </t>
  </si>
  <si>
    <t xml:space="preserve">Bougainvillea </t>
  </si>
  <si>
    <t xml:space="preserve">Brahea </t>
  </si>
  <si>
    <t xml:space="preserve">Brachyglottis </t>
  </si>
  <si>
    <t xml:space="preserve">Brachychiton </t>
  </si>
  <si>
    <t xml:space="preserve">Broussonetia </t>
  </si>
  <si>
    <t xml:space="preserve">Buddleja </t>
  </si>
  <si>
    <t xml:space="preserve">Butia </t>
  </si>
  <si>
    <t xml:space="preserve">Buxus </t>
  </si>
  <si>
    <t xml:space="preserve">Caesalpinia </t>
  </si>
  <si>
    <t xml:space="preserve">Calliandra </t>
  </si>
  <si>
    <t xml:space="preserve">Callicarpa </t>
  </si>
  <si>
    <t xml:space="preserve">Callistemon </t>
  </si>
  <si>
    <t xml:space="preserve">Calocedrus </t>
  </si>
  <si>
    <t xml:space="preserve">Calycanthus </t>
  </si>
  <si>
    <t xml:space="preserve">Campsis </t>
  </si>
  <si>
    <t xml:space="preserve">Caragana </t>
  </si>
  <si>
    <t xml:space="preserve">Carissa </t>
  </si>
  <si>
    <t xml:space="preserve">Carmichaelia </t>
  </si>
  <si>
    <t xml:space="preserve">Carnegiea </t>
  </si>
  <si>
    <t xml:space="preserve">Carpinus </t>
  </si>
  <si>
    <t xml:space="preserve">Carya </t>
  </si>
  <si>
    <t xml:space="preserve">Caryopteris </t>
  </si>
  <si>
    <t xml:space="preserve">Cassia </t>
  </si>
  <si>
    <t xml:space="preserve">Castanea </t>
  </si>
  <si>
    <t xml:space="preserve">Casuarina </t>
  </si>
  <si>
    <t xml:space="preserve">Catalpa </t>
  </si>
  <si>
    <t xml:space="preserve">Ceanothus </t>
  </si>
  <si>
    <t xml:space="preserve">Cedrela </t>
  </si>
  <si>
    <t xml:space="preserve">Cedrus </t>
  </si>
  <si>
    <t xml:space="preserve">Celastrus </t>
  </si>
  <si>
    <t xml:space="preserve">Celtis </t>
  </si>
  <si>
    <t xml:space="preserve">Cephalotaxus </t>
  </si>
  <si>
    <t xml:space="preserve">Ceratonia </t>
  </si>
  <si>
    <t xml:space="preserve">Cercidiphyllum </t>
  </si>
  <si>
    <t xml:space="preserve">Cercidium </t>
  </si>
  <si>
    <t xml:space="preserve">Cercis </t>
  </si>
  <si>
    <t xml:space="preserve">Citrofortunella </t>
  </si>
  <si>
    <t xml:space="preserve">Citrus </t>
  </si>
  <si>
    <t xml:space="preserve">Cladrastis </t>
  </si>
  <si>
    <t xml:space="preserve">Clematis </t>
  </si>
  <si>
    <t xml:space="preserve">Clerodendrum </t>
  </si>
  <si>
    <t xml:space="preserve">Clethra </t>
  </si>
  <si>
    <t xml:space="preserve">Clytostoma </t>
  </si>
  <si>
    <t xml:space="preserve">Cocculus </t>
  </si>
  <si>
    <t xml:space="preserve">Colutea </t>
  </si>
  <si>
    <t xml:space="preserve">Coprosma </t>
  </si>
  <si>
    <t xml:space="preserve">Cordia </t>
  </si>
  <si>
    <t xml:space="preserve">Cordyline </t>
  </si>
  <si>
    <t xml:space="preserve">Cornus </t>
  </si>
  <si>
    <t xml:space="preserve">Corylopsis </t>
  </si>
  <si>
    <t xml:space="preserve">Corylus </t>
  </si>
  <si>
    <t xml:space="preserve">Cotinus </t>
  </si>
  <si>
    <t xml:space="preserve">Cotoneaster </t>
  </si>
  <si>
    <t xml:space="preserve">Crataegus </t>
  </si>
  <si>
    <t xml:space="preserve">Cunninghamia </t>
  </si>
  <si>
    <t xml:space="preserve">Cupressus </t>
  </si>
  <si>
    <t xml:space="preserve">Cyathea </t>
  </si>
  <si>
    <t xml:space="preserve">Cycas </t>
  </si>
  <si>
    <t xml:space="preserve">Cydonia </t>
  </si>
  <si>
    <t xml:space="preserve">Cytisus </t>
  </si>
  <si>
    <t xml:space="preserve">Dalbergia </t>
  </si>
  <si>
    <t xml:space="preserve">Daphne </t>
  </si>
  <si>
    <t xml:space="preserve">Dasylirion </t>
  </si>
  <si>
    <t xml:space="preserve">Davidia </t>
  </si>
  <si>
    <t xml:space="preserve">Decaisnea </t>
  </si>
  <si>
    <t xml:space="preserve">Deutzia </t>
  </si>
  <si>
    <t xml:space="preserve">Dicksonia </t>
  </si>
  <si>
    <t xml:space="preserve">Diospyros </t>
  </si>
  <si>
    <t xml:space="preserve">Dodonaea </t>
  </si>
  <si>
    <t xml:space="preserve">Dracophyllum </t>
  </si>
  <si>
    <t xml:space="preserve">Duschekia </t>
  </si>
  <si>
    <t xml:space="preserve">Elaeagnus </t>
  </si>
  <si>
    <t xml:space="preserve">Elaeocarpus </t>
  </si>
  <si>
    <t xml:space="preserve">Encelia </t>
  </si>
  <si>
    <t xml:space="preserve">Ensete </t>
  </si>
  <si>
    <t xml:space="preserve">Erica </t>
  </si>
  <si>
    <t xml:space="preserve">Eriobotrya </t>
  </si>
  <si>
    <t xml:space="preserve">Escallonia </t>
  </si>
  <si>
    <t xml:space="preserve">Eucalyptus </t>
  </si>
  <si>
    <t xml:space="preserve">Eucommia </t>
  </si>
  <si>
    <t xml:space="preserve">Euodia </t>
  </si>
  <si>
    <t xml:space="preserve">Euonymus </t>
  </si>
  <si>
    <t xml:space="preserve">Euptelea </t>
  </si>
  <si>
    <t xml:space="preserve">Exochorda </t>
  </si>
  <si>
    <t xml:space="preserve">Fagus </t>
  </si>
  <si>
    <t xml:space="preserve">Fallopia </t>
  </si>
  <si>
    <t xml:space="preserve">Feijoa </t>
  </si>
  <si>
    <t xml:space="preserve">Ferocactus </t>
  </si>
  <si>
    <t xml:space="preserve">Ficus </t>
  </si>
  <si>
    <t xml:space="preserve">Fontanesia </t>
  </si>
  <si>
    <t xml:space="preserve">Forsythia </t>
  </si>
  <si>
    <t xml:space="preserve">Fortunella </t>
  </si>
  <si>
    <t xml:space="preserve">Fothergilla </t>
  </si>
  <si>
    <t xml:space="preserve">Fouquieria </t>
  </si>
  <si>
    <t xml:space="preserve">Frangula </t>
  </si>
  <si>
    <t xml:space="preserve">Fraxinus </t>
  </si>
  <si>
    <t xml:space="preserve">Geijera </t>
  </si>
  <si>
    <t xml:space="preserve">Gelsemium </t>
  </si>
  <si>
    <t xml:space="preserve">Genista </t>
  </si>
  <si>
    <t xml:space="preserve">Ginkgo </t>
  </si>
  <si>
    <t xml:space="preserve">Gleditsia </t>
  </si>
  <si>
    <t xml:space="preserve">Grevillea </t>
  </si>
  <si>
    <t xml:space="preserve">Griselinia </t>
  </si>
  <si>
    <t xml:space="preserve">Gymnocladus </t>
  </si>
  <si>
    <t xml:space="preserve">Halesia </t>
  </si>
  <si>
    <t xml:space="preserve">Halimodendron </t>
  </si>
  <si>
    <t xml:space="preserve">Halocarpus </t>
  </si>
  <si>
    <t xml:space="preserve">Hamamelis </t>
  </si>
  <si>
    <t xml:space="preserve">Hebe </t>
  </si>
  <si>
    <t xml:space="preserve">Hedera </t>
  </si>
  <si>
    <t xml:space="preserve">Hemiptelea </t>
  </si>
  <si>
    <t xml:space="preserve">Hesperaloe </t>
  </si>
  <si>
    <t xml:space="preserve">Hibiscus </t>
  </si>
  <si>
    <t xml:space="preserve">Hippophae </t>
  </si>
  <si>
    <t xml:space="preserve">Hoheria </t>
  </si>
  <si>
    <t xml:space="preserve">Holodiscus </t>
  </si>
  <si>
    <t xml:space="preserve">Hovenia </t>
  </si>
  <si>
    <t xml:space="preserve">Hydrangea </t>
  </si>
  <si>
    <t xml:space="preserve">Hypericum </t>
  </si>
  <si>
    <t xml:space="preserve">Chaenomeles </t>
  </si>
  <si>
    <t xml:space="preserve">Chamaecyparis </t>
  </si>
  <si>
    <t xml:space="preserve">Chionanthus </t>
  </si>
  <si>
    <t xml:space="preserve">Ilex </t>
  </si>
  <si>
    <t xml:space="preserve">Jasminum </t>
  </si>
  <si>
    <t xml:space="preserve">Juglans </t>
  </si>
  <si>
    <t xml:space="preserve">Juniperus </t>
  </si>
  <si>
    <t xml:space="preserve">Kerria </t>
  </si>
  <si>
    <t xml:space="preserve">Kunzea </t>
  </si>
  <si>
    <t xml:space="preserve">Laburnum </t>
  </si>
  <si>
    <t xml:space="preserve">Lantana </t>
  </si>
  <si>
    <t xml:space="preserve">Larix </t>
  </si>
  <si>
    <t xml:space="preserve">Libocedrus </t>
  </si>
  <si>
    <t xml:space="preserve">Ligustrum </t>
  </si>
  <si>
    <t xml:space="preserve">Liquidambar </t>
  </si>
  <si>
    <t xml:space="preserve">Liriodendron </t>
  </si>
  <si>
    <t xml:space="preserve">Lonicera </t>
  </si>
  <si>
    <t xml:space="preserve">Lophomyrtus </t>
  </si>
  <si>
    <t xml:space="preserve">Louseania </t>
  </si>
  <si>
    <t xml:space="preserve">Lycium </t>
  </si>
  <si>
    <t xml:space="preserve">Magnolia </t>
  </si>
  <si>
    <t>Malus</t>
  </si>
  <si>
    <t xml:space="preserve">Melicope </t>
  </si>
  <si>
    <t xml:space="preserve">Melicytus </t>
  </si>
  <si>
    <t xml:space="preserve">Menispermum </t>
  </si>
  <si>
    <t xml:space="preserve">Metrosideros </t>
  </si>
  <si>
    <t xml:space="preserve">Morus </t>
  </si>
  <si>
    <t xml:space="preserve">Myoporum </t>
  </si>
  <si>
    <t xml:space="preserve">Myrsine </t>
  </si>
  <si>
    <t xml:space="preserve">Nestegis </t>
  </si>
  <si>
    <t xml:space="preserve">Nothofagus </t>
  </si>
  <si>
    <t xml:space="preserve">Olearia </t>
  </si>
  <si>
    <t xml:space="preserve">Opuntia </t>
  </si>
  <si>
    <t xml:space="preserve">Orixa </t>
  </si>
  <si>
    <t xml:space="preserve">Osmanthus </t>
  </si>
  <si>
    <t xml:space="preserve">Ostrya </t>
  </si>
  <si>
    <t xml:space="preserve">Paeonia </t>
  </si>
  <si>
    <t xml:space="preserve">Parthenocissus </t>
  </si>
  <si>
    <t xml:space="preserve">Paulownia </t>
  </si>
  <si>
    <t xml:space="preserve">Pennantia </t>
  </si>
  <si>
    <t xml:space="preserve">Perovskia </t>
  </si>
  <si>
    <t xml:space="preserve">Persica </t>
  </si>
  <si>
    <t xml:space="preserve">Phellodendron </t>
  </si>
  <si>
    <t xml:space="preserve">Philadelphus </t>
  </si>
  <si>
    <t xml:space="preserve">Phoenix </t>
  </si>
  <si>
    <t xml:space="preserve">Photinia </t>
  </si>
  <si>
    <t xml:space="preserve">Phyllocladus </t>
  </si>
  <si>
    <t xml:space="preserve">Physocarpus </t>
  </si>
  <si>
    <t xml:space="preserve">Picea </t>
  </si>
  <si>
    <t xml:space="preserve">Pieris </t>
  </si>
  <si>
    <t xml:space="preserve">Pinus </t>
  </si>
  <si>
    <t xml:space="preserve">Pistacia </t>
  </si>
  <si>
    <t xml:space="preserve">Pittosporum </t>
  </si>
  <si>
    <t xml:space="preserve">Platanus </t>
  </si>
  <si>
    <t xml:space="preserve">Podocarpus </t>
  </si>
  <si>
    <t xml:space="preserve">Pomaderris </t>
  </si>
  <si>
    <t xml:space="preserve">Poncirus </t>
  </si>
  <si>
    <t xml:space="preserve">Populus </t>
  </si>
  <si>
    <t xml:space="preserve">Potentilla </t>
  </si>
  <si>
    <t xml:space="preserve">Prosopis </t>
  </si>
  <si>
    <t xml:space="preserve">Prumnopitys </t>
  </si>
  <si>
    <t xml:space="preserve">Prunus </t>
  </si>
  <si>
    <t xml:space="preserve">Pseudopanax </t>
  </si>
  <si>
    <t xml:space="preserve">Pseudotsuga </t>
  </si>
  <si>
    <t xml:space="preserve">Pseudowintera </t>
  </si>
  <si>
    <t xml:space="preserve">Pterocarya </t>
  </si>
  <si>
    <t xml:space="preserve">Pyracantha </t>
  </si>
  <si>
    <t xml:space="preserve">Pyrus </t>
  </si>
  <si>
    <t xml:space="preserve">Quercus </t>
  </si>
  <si>
    <t xml:space="preserve">Quintinia </t>
  </si>
  <si>
    <t xml:space="preserve">Raukaua </t>
  </si>
  <si>
    <t xml:space="preserve">Rhamnus </t>
  </si>
  <si>
    <t xml:space="preserve">Rhododendron </t>
  </si>
  <si>
    <t xml:space="preserve">Rhopalostylis </t>
  </si>
  <si>
    <t xml:space="preserve">Rhus </t>
  </si>
  <si>
    <t xml:space="preserve">Ribes </t>
  </si>
  <si>
    <t xml:space="preserve">Robinia </t>
  </si>
  <si>
    <t xml:space="preserve">Rosa </t>
  </si>
  <si>
    <t xml:space="preserve">Rubus </t>
  </si>
  <si>
    <t xml:space="preserve">Ruta </t>
  </si>
  <si>
    <t xml:space="preserve">Salix </t>
  </si>
  <si>
    <t xml:space="preserve">Sambucus </t>
  </si>
  <si>
    <t xml:space="preserve">Sarothamnus </t>
  </si>
  <si>
    <t xml:space="preserve">Schinus </t>
  </si>
  <si>
    <t xml:space="preserve">Solanum </t>
  </si>
  <si>
    <t xml:space="preserve">Sophora </t>
  </si>
  <si>
    <t xml:space="preserve">Sorbaria </t>
  </si>
  <si>
    <t xml:space="preserve">Sorbus </t>
  </si>
  <si>
    <t xml:space="preserve">Spiraea </t>
  </si>
  <si>
    <t xml:space="preserve">Stachyurus </t>
  </si>
  <si>
    <t xml:space="preserve">Staphylea </t>
  </si>
  <si>
    <t xml:space="preserve">Stephanandra </t>
  </si>
  <si>
    <t xml:space="preserve">Stewartia </t>
  </si>
  <si>
    <t xml:space="preserve">Streblus </t>
  </si>
  <si>
    <t xml:space="preserve">Styrax </t>
  </si>
  <si>
    <t xml:space="preserve">Swida </t>
  </si>
  <si>
    <t xml:space="preserve">Symphoricarpos </t>
  </si>
  <si>
    <t xml:space="preserve">Syringa </t>
  </si>
  <si>
    <t xml:space="preserve">Tamarix </t>
  </si>
  <si>
    <t xml:space="preserve">Taxodium </t>
  </si>
  <si>
    <t xml:space="preserve">Taxus </t>
  </si>
  <si>
    <t xml:space="preserve">Thuja </t>
  </si>
  <si>
    <t xml:space="preserve">Tilia </t>
  </si>
  <si>
    <t xml:space="preserve">Toxicodendron </t>
  </si>
  <si>
    <t xml:space="preserve">Tsuga </t>
  </si>
  <si>
    <t xml:space="preserve">Ulmus </t>
  </si>
  <si>
    <t xml:space="preserve">Viburnum </t>
  </si>
  <si>
    <t xml:space="preserve">Vitex </t>
  </si>
  <si>
    <t xml:space="preserve">Vitis </t>
  </si>
  <si>
    <t xml:space="preserve">Washingtonia </t>
  </si>
  <si>
    <t xml:space="preserve">Weigela </t>
  </si>
  <si>
    <t xml:space="preserve">Weinmannia </t>
  </si>
  <si>
    <t xml:space="preserve">Wisteria </t>
  </si>
  <si>
    <t xml:space="preserve">Yucca </t>
  </si>
  <si>
    <t xml:space="preserve">Zanthoxylum </t>
  </si>
  <si>
    <t xml:space="preserve">Zelkova </t>
  </si>
  <si>
    <t xml:space="preserve">Ziziphus </t>
  </si>
  <si>
    <t xml:space="preserve">Abelia </t>
  </si>
  <si>
    <t xml:space="preserve">Abies </t>
  </si>
  <si>
    <t xml:space="preserve">Acacia </t>
  </si>
  <si>
    <t xml:space="preserve">Acanthopanax </t>
  </si>
  <si>
    <t xml:space="preserve">Acer </t>
  </si>
  <si>
    <t>Percentages</t>
  </si>
  <si>
    <t>Genus</t>
  </si>
  <si>
    <t>Count</t>
  </si>
  <si>
    <t>Percent</t>
  </si>
  <si>
    <t xml:space="preserve"> </t>
  </si>
  <si>
    <t>Tree works priority</t>
  </si>
  <si>
    <t>Tree works Priority</t>
  </si>
  <si>
    <t>Work Priority</t>
  </si>
  <si>
    <t>Tree ID</t>
  </si>
  <si>
    <t>Type</t>
  </si>
  <si>
    <t>Hedgerow</t>
  </si>
  <si>
    <t>Tree</t>
  </si>
  <si>
    <t>Group</t>
  </si>
  <si>
    <t>Woodland</t>
  </si>
  <si>
    <t>Total Items</t>
  </si>
  <si>
    <t>upper to lowercase formula -</t>
  </si>
  <si>
    <t>S</t>
  </si>
  <si>
    <t>Tree Species</t>
  </si>
  <si>
    <t>Management Recommendation</t>
  </si>
  <si>
    <t>Priority 1</t>
  </si>
  <si>
    <t>Priority 2</t>
  </si>
  <si>
    <t>Priority 3</t>
  </si>
  <si>
    <t>Total items requiring work</t>
  </si>
  <si>
    <t>Recommendations</t>
  </si>
  <si>
    <t>Offsite items</t>
  </si>
  <si>
    <t>Over Mature</t>
  </si>
  <si>
    <t>Tim Ranger</t>
  </si>
  <si>
    <t>Dry and Sunny</t>
  </si>
  <si>
    <t>Semi mature</t>
  </si>
  <si>
    <t>6+</t>
  </si>
  <si>
    <t>1 to 5</t>
  </si>
  <si>
    <t>Formula</t>
  </si>
  <si>
    <t>x</t>
  </si>
  <si>
    <t>T/G/H/W</t>
  </si>
  <si>
    <t>Work Note</t>
  </si>
  <si>
    <t>{RAW_DATA!TreeSpecies}</t>
  </si>
  <si>
    <t>{RAW_DATA!TREENUM}</t>
  </si>
  <si>
    <t>{RAW_DATA!_FOID}</t>
  </si>
  <si>
    <t>{RAW_DATA!Prefix}</t>
  </si>
  <si>
    <t>{RAW_DATA!Height}</t>
  </si>
  <si>
    <t>{RAW_DATA!StemCnt}</t>
  </si>
  <si>
    <t>{RAW_DATA!StemDia1}</t>
  </si>
  <si>
    <t>{RAW_DATA!StemDia2}</t>
  </si>
  <si>
    <t>{RAW_DATA!StemDia3}</t>
  </si>
  <si>
    <t>{RAW_DATA!StemDia4}</t>
  </si>
  <si>
    <t>{RAW_DATA!StemDia5}</t>
  </si>
  <si>
    <t>{RAW_DATA!CrownClr}</t>
  </si>
  <si>
    <t>{RAW_DATA!NorthSprd}</t>
  </si>
  <si>
    <t>{RAW_DATA!EastSprd}</t>
  </si>
  <si>
    <t>{RAW_DATA!SouthSprd}</t>
  </si>
  <si>
    <t>{RAW_DATA!WestSprd}</t>
  </si>
  <si>
    <t>{RAW_DATA!Life Stage}</t>
  </si>
  <si>
    <t>{RAW_DATA!Structural Condition}</t>
  </si>
  <si>
    <t>{RAW_DATA!Physiological Condition}</t>
  </si>
  <si>
    <t>{RAW_DATA!WorkRecommendations}</t>
  </si>
  <si>
    <t>{RAW_DATA!WorkPriority}</t>
  </si>
  <si>
    <t>{RAW_DATA!_EDITTED}</t>
  </si>
  <si>
    <t>{RAW_DATA!ULE}</t>
  </si>
  <si>
    <t>{RAW_DATA!RetentionCat}</t>
  </si>
  <si>
    <t>{RAW_DATA!EstDia}</t>
  </si>
  <si>
    <t>{RAW_DATA!isVet}</t>
  </si>
  <si>
    <t>{RAW_DATA!RetentionClassShort}</t>
  </si>
  <si>
    <t>{RAW_DATA!Notes}</t>
  </si>
  <si>
    <t>VetLargeGirth</t>
  </si>
  <si>
    <t>VetForm</t>
  </si>
  <si>
    <t>VetTrunkCav</t>
  </si>
  <si>
    <t>VetWaterPool</t>
  </si>
  <si>
    <t>VetDecay</t>
  </si>
  <si>
    <t>VetDamage</t>
  </si>
  <si>
    <t>VetBarkLoss</t>
  </si>
  <si>
    <t>VetDeadWood</t>
  </si>
  <si>
    <t>VetSapRuns</t>
  </si>
  <si>
    <t>VetCrevices</t>
  </si>
  <si>
    <t>VetFungi</t>
  </si>
  <si>
    <t>VetEpiphytes</t>
  </si>
  <si>
    <t>VetWildLife</t>
  </si>
  <si>
    <t>VetOldLook</t>
  </si>
  <si>
    <t>VetAesthetic</t>
  </si>
  <si>
    <t>VetCultural</t>
  </si>
  <si>
    <t>VetProminent</t>
  </si>
  <si>
    <t>VetComments</t>
  </si>
  <si>
    <t>{RAW_DATA!VetLargeGirth}</t>
  </si>
  <si>
    <t>{RAW_DATA!VetForm}</t>
  </si>
  <si>
    <t>{RAW_DATA!VetTrunkCav}</t>
  </si>
  <si>
    <t>{RAW_DATA!VetWaterPool}</t>
  </si>
  <si>
    <t>{RAW_DATA!VetDecay}</t>
  </si>
  <si>
    <t>{RAW_DATA!VetDamage}</t>
  </si>
  <si>
    <t>{RAW_DATA!VetBarkLoss}</t>
  </si>
  <si>
    <t>{RAW_DATA!VetDeadWood}</t>
  </si>
  <si>
    <t>{RAW_DATA!VetSapRuns}</t>
  </si>
  <si>
    <t>{RAW_DATA!VetCrevices}</t>
  </si>
  <si>
    <t>{RAW_DATA!VetFungi}</t>
  </si>
  <si>
    <t>{RAW_DATA!VetEpiphytes}</t>
  </si>
  <si>
    <t>{RAW_DATA!VetWildLife}</t>
  </si>
  <si>
    <t>{RAW_DATA!VetOldLook}</t>
  </si>
  <si>
    <t>{RAW_DATA!VetAesthetic}</t>
  </si>
  <si>
    <t>{RAW_DATA!VetCultural}</t>
  </si>
  <si>
    <t>{RAW_DATA!VetProminent}</t>
  </si>
  <si>
    <t>{RAW_DATA!VetComments}</t>
  </si>
  <si>
    <t>DBH (mm)</t>
  </si>
  <si>
    <t>Large Girth for the Species</t>
  </si>
  <si>
    <t>Form</t>
  </si>
  <si>
    <t>Major Trunk Cavaties/ Progressive Hollowing</t>
  </si>
  <si>
    <t>Naturally Formed Water Pools</t>
  </si>
  <si>
    <t>Decay Holes</t>
  </si>
  <si>
    <t>Physical Damage to Trunk</t>
  </si>
  <si>
    <t>Bark Loss</t>
  </si>
  <si>
    <t>Large Quantities of Dead Wood in Canopy</t>
  </si>
  <si>
    <t>Sap runs</t>
  </si>
  <si>
    <t>Crevicies Sheltered from Rainfall</t>
  </si>
  <si>
    <t>Fungi</t>
  </si>
  <si>
    <t>Epiphytes</t>
  </si>
  <si>
    <t>High Number of Independent Wildlife Species</t>
  </si>
  <si>
    <t>An 'Old' Look</t>
  </si>
  <si>
    <t>High Aesthetic Value</t>
  </si>
  <si>
    <t>Cultural / Historic Value</t>
  </si>
  <si>
    <t>Prominent Position</t>
  </si>
  <si>
    <t>IDENTIFICATION</t>
  </si>
  <si>
    <t>STRUCTURAL FEATURES OF VETERAN TREES</t>
  </si>
  <si>
    <t>ASSOCIATED WILDLIFE</t>
  </si>
  <si>
    <t>AESTHETICS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</si>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</sst>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3">
    <font>
      <sz val="11"/>
      <color theme="1"/>
      <name val="Calibri"/>
      <family val="2"/>
      <scheme val="minor"/>
    </font>
    <font>
      <sz val="11"/>
      <color theme="1"/>
      <name val="Franklin Gothic Book"/>
      <family val="2"/>
    </font>
    <font>
      <sz val="11"/>
      <color indexed="8"/>
      <name val="Calibri"/>
      <family val="2"/>
    </font>
    <font>
      <sz val="11"/>
      <color indexed="8"/>
      <name val="Calibri"/>
      <family val="2"/>
    </font>
    <font>
      <b/>
      <sz val="10"/>
      <color indexed="8"/>
      <name val="Frutiger 45 Light"/>
      <family val="2"/>
    </font>
    <font>
      <sz val="10"/>
      <color indexed="8"/>
      <name val="Frutiger 45 Light"/>
      <family val="2"/>
    </font>
    <font>
      <b/>
      <sz val="9"/>
      <color indexed="8"/>
      <name val="Frutiger 45 Light"/>
      <family val="2"/>
    </font>
    <font>
      <sz val="10"/>
      <color indexed="8"/>
      <name val="Frutiger 45 Light"/>
      <family val="2"/>
    </font>
    <font>
      <b/>
      <vertAlign val="superscript"/>
      <sz val="10"/>
      <color indexed="8"/>
      <name val="Frutiger 45 Light"/>
      <family val="2"/>
    </font>
    <font>
      <b/>
      <sz val="11"/>
      <color indexed="8"/>
      <name val="Frutiger 45 Light"/>
      <family val="2"/>
    </font>
    <font>
      <sz val="11"/>
      <color indexed="8"/>
      <name val="Frutiger 45 Light"/>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Frutiger 45 Light"/>
      <family val="2"/>
    </font>
    <font>
      <sz val="11"/>
      <name val="Frutiger 45 Light"/>
      <family val="2"/>
    </font>
    <font>
      <sz val="11"/>
      <color indexed="0"/>
      <name val="Frutiger 45 Light"/>
      <family val="2"/>
    </font>
    <font>
      <sz val="18"/>
      <color theme="3"/>
      <name val="Cambria"/>
      <family val="2"/>
      <scheme val="major"/>
    </font>
    <font>
      <b/>
      <sz val="14"/>
      <color indexed="81"/>
      <name val="Tahoma"/>
      <family val="2"/>
    </font>
    <font>
      <sz val="14"/>
      <color indexed="81"/>
      <name val="Tahoma"/>
      <family val="2"/>
    </font>
    <font>
      <sz val="10"/>
      <color theme="1"/>
      <name val="Frutiger LT Std 45 Light"/>
      <family val="2"/>
    </font>
    <font>
      <b/>
      <sz val="11"/>
      <color theme="1"/>
      <name val="Frutiger 45 Light"/>
      <family val="2"/>
    </font>
    <font>
      <sz val="9"/>
      <color indexed="8"/>
      <name val="Franklin Gothic Book"/>
      <family val="2"/>
    </font>
    <font>
      <sz val="9"/>
      <name val="Franklin Gothic Book"/>
      <family val="2"/>
    </font>
    <font>
      <sz val="10"/>
      <name val="Franklin Gothic Book"/>
      <family val="2"/>
    </font>
    <font>
      <sz val="11"/>
      <color theme="1"/>
      <name val="Franklin Gothic Book"/>
      <family val="2"/>
    </font>
    <font>
      <sz val="10"/>
      <color theme="1"/>
      <name val="Franklin Gothic Book"/>
      <family val="2"/>
    </font>
    <font>
      <b/>
      <sz val="11"/>
      <color theme="1"/>
      <name val="Frutiger 45 Light"/>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7" applyNumberFormat="0" applyAlignment="0" applyProtection="0"/>
    <xf numFmtId="0" fontId="16" fillId="28" borderId="8" applyNumberFormat="0" applyAlignment="0" applyProtection="0"/>
    <xf numFmtId="0" fontId="17" fillId="0" borderId="0" applyNumberFormat="0" applyFill="0" applyBorder="0" applyAlignment="0" applyProtection="0"/>
    <xf numFmtId="0" fontId="18" fillId="29" borderId="0" applyNumberFormat="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30" borderId="7" applyNumberFormat="0" applyAlignment="0" applyProtection="0"/>
    <xf numFmtId="0" fontId="23" fillId="0" borderId="12" applyNumberFormat="0" applyFill="0" applyAlignment="0" applyProtection="0"/>
    <xf numFmtId="0" fontId="24" fillId="31" borderId="0" applyNumberFormat="0" applyBorder="0" applyAlignment="0" applyProtection="0"/>
    <xf numFmtId="0" fontId="3" fillId="0" borderId="0"/>
    <xf numFmtId="0" fontId="3" fillId="0" borderId="0"/>
    <xf numFmtId="0" fontId="2" fillId="32" borderId="13" applyNumberFormat="0" applyFont="0" applyAlignment="0" applyProtection="0"/>
    <xf numFmtId="0" fontId="25" fillId="27" borderId="14" applyNumberFormat="0" applyAlignment="0" applyProtection="0"/>
    <xf numFmtId="0" fontId="26" fillId="0" borderId="0" applyNumberFormat="0" applyFill="0" applyBorder="0" applyAlignment="0" applyProtection="0"/>
    <xf numFmtId="0" fontId="27" fillId="0" borderId="15" applyNumberFormat="0" applyFill="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12" fillId="32" borderId="13" applyNumberFormat="0" applyFont="0" applyAlignment="0" applyProtection="0"/>
    <xf numFmtId="0" fontId="40" fillId="0" borderId="0"/>
  </cellStyleXfs>
  <cellXfs count="186">
    <xf numFmtId="0" fontId="0" fillId="0" borderId="0" xfId="0"/>
    <xf numFmtId="0" fontId="5" fillId="0" borderId="0" xfId="38" applyFont="1" applyBorder="1" applyAlignment="1">
      <alignment horizontal="left" vertical="center" wrapText="1"/>
    </xf>
    <xf numFmtId="0" fontId="0" fillId="0" borderId="0" xfId="0" applyAlignment="1">
      <alignment wrapText="1"/>
    </xf>
    <xf numFmtId="0" fontId="4" fillId="0" borderId="1" xfId="0" applyFont="1" applyBorder="1" applyAlignment="1">
      <alignment horizontal="center" vertical="center" wrapText="1"/>
    </xf>
    <xf numFmtId="0" fontId="9" fillId="0" borderId="3" xfId="38" applyFont="1" applyFill="1" applyBorder="1" applyAlignment="1">
      <alignment horizontal="left" vertical="center" wrapText="1"/>
    </xf>
    <xf numFmtId="0" fontId="9" fillId="0" borderId="2" xfId="38" applyFont="1" applyBorder="1" applyAlignment="1">
      <alignment horizontal="left" vertical="center" wrapText="1"/>
    </xf>
    <xf numFmtId="0" fontId="9" fillId="0" borderId="5" xfId="38" applyFont="1" applyFill="1" applyBorder="1" applyAlignment="1">
      <alignment horizontal="left" vertical="center" wrapText="1"/>
    </xf>
    <xf numFmtId="0" fontId="9" fillId="0" borderId="0" xfId="38" applyFont="1" applyBorder="1" applyAlignment="1">
      <alignment horizontal="left" vertical="center" wrapText="1"/>
    </xf>
    <xf numFmtId="0" fontId="5" fillId="0" borderId="1" xfId="0" applyFont="1" applyBorder="1" applyAlignment="1">
      <alignment horizontal="center" vertical="center" wrapText="1"/>
    </xf>
    <xf numFmtId="0" fontId="0" fillId="0" borderId="0" xfId="0"/>
    <xf numFmtId="0" fontId="5" fillId="0" borderId="0" xfId="0" applyFont="1" applyBorder="1" applyAlignment="1">
      <alignment horizontal="center" vertical="center" wrapText="1"/>
    </xf>
    <xf numFmtId="0" fontId="9" fillId="0" borderId="2" xfId="38" applyFont="1" applyFill="1" applyBorder="1" applyAlignment="1">
      <alignment horizontal="left" vertical="center" wrapText="1"/>
    </xf>
    <xf numFmtId="0" fontId="9" fillId="0" borderId="0" xfId="38" applyFont="1" applyFill="1" applyBorder="1" applyAlignment="1">
      <alignment horizontal="left" vertical="center" wrapText="1"/>
    </xf>
    <xf numFmtId="164" fontId="5" fillId="0" borderId="1" xfId="0" applyNumberFormat="1" applyFont="1" applyBorder="1" applyAlignment="1">
      <alignment horizontal="center" vertical="center" wrapText="1"/>
    </xf>
    <xf numFmtId="0" fontId="10" fillId="0" borderId="0" xfId="38" applyFont="1" applyBorder="1" applyAlignment="1">
      <alignment horizontal="left" vertical="center" wrapText="1"/>
    </xf>
    <xf numFmtId="0" fontId="10" fillId="0" borderId="2" xfId="38" applyFont="1" applyFill="1" applyBorder="1" applyAlignment="1">
      <alignment horizontal="left" vertical="center" wrapText="1"/>
    </xf>
    <xf numFmtId="0" fontId="10" fillId="0" borderId="2" xfId="38" applyFont="1" applyBorder="1" applyAlignment="1">
      <alignment horizontal="left" vertical="center" wrapText="1"/>
    </xf>
    <xf numFmtId="165" fontId="10" fillId="0" borderId="0" xfId="38" applyNumberFormat="1" applyFont="1" applyBorder="1" applyAlignment="1">
      <alignment horizontal="left" vertical="center" wrapText="1"/>
    </xf>
    <xf numFmtId="0" fontId="29" fillId="0" borderId="2" xfId="0" applyFont="1" applyFill="1" applyBorder="1" applyAlignment="1">
      <alignment wrapText="1"/>
    </xf>
    <xf numFmtId="0" fontId="10" fillId="0" borderId="2" xfId="0" applyFont="1" applyBorder="1" applyAlignment="1">
      <alignment wrapText="1"/>
    </xf>
    <xf numFmtId="0" fontId="10" fillId="0" borderId="4" xfId="0" applyFont="1" applyBorder="1" applyAlignment="1">
      <alignment wrapText="1"/>
    </xf>
    <xf numFmtId="0" fontId="29" fillId="0" borderId="0" xfId="0" applyFont="1" applyFill="1" applyBorder="1" applyAlignment="1">
      <alignment wrapText="1"/>
    </xf>
    <xf numFmtId="0" fontId="29" fillId="0" borderId="0" xfId="0" applyFont="1" applyAlignment="1">
      <alignment wrapText="1"/>
    </xf>
    <xf numFmtId="0" fontId="29" fillId="0" borderId="0" xfId="0" applyFont="1" applyBorder="1" applyAlignment="1">
      <alignment horizontal="center" vertical="center" wrapText="1"/>
    </xf>
    <xf numFmtId="0" fontId="29" fillId="0" borderId="0" xfId="0" applyFont="1" applyBorder="1" applyAlignment="1">
      <alignment wrapText="1"/>
    </xf>
    <xf numFmtId="0" fontId="29" fillId="0" borderId="0" xfId="0" applyFont="1" applyFill="1" applyBorder="1" applyAlignment="1">
      <alignment horizontal="center" vertical="center" wrapText="1"/>
    </xf>
    <xf numFmtId="0" fontId="9" fillId="0" borderId="2" xfId="38" applyFont="1" applyFill="1" applyBorder="1" applyAlignment="1">
      <alignment horizontal="center" vertical="center" wrapText="1"/>
    </xf>
    <xf numFmtId="0" fontId="9" fillId="0" borderId="0" xfId="38" applyFont="1" applyFill="1" applyBorder="1" applyAlignment="1">
      <alignment horizontal="center" vertical="center" wrapText="1"/>
    </xf>
    <xf numFmtId="0" fontId="29" fillId="0" borderId="0" xfId="0" applyFont="1" applyAlignment="1">
      <alignment horizontal="center" wrapText="1"/>
    </xf>
    <xf numFmtId="0" fontId="29" fillId="0" borderId="1" xfId="0" applyFont="1" applyBorder="1" applyAlignment="1">
      <alignment horizontal="center" vertical="center" wrapText="1"/>
    </xf>
    <xf numFmtId="49" fontId="0" fillId="0" borderId="0" xfId="0" applyNumberFormat="1"/>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31" fillId="0" borderId="1" xfId="0" applyFont="1" applyFill="1" applyBorder="1" applyAlignment="1" applyProtection="1">
      <alignment horizontal="center" vertical="center"/>
    </xf>
    <xf numFmtId="0" fontId="10" fillId="0" borderId="25" xfId="0" applyFont="1" applyBorder="1" applyAlignment="1">
      <alignment horizontal="center" vertical="center" wrapText="1"/>
    </xf>
    <xf numFmtId="0" fontId="6" fillId="0" borderId="20" xfId="37" applyFont="1" applyBorder="1" applyAlignment="1">
      <alignment horizontal="center" vertical="center" wrapText="1"/>
    </xf>
    <xf numFmtId="0" fontId="0" fillId="0" borderId="0" xfId="0"/>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0" fillId="33" borderId="0" xfId="0" applyFill="1"/>
    <xf numFmtId="0" fontId="0" fillId="0" borderId="0" xfId="0"/>
    <xf numFmtId="0" fontId="35" fillId="0" borderId="1" xfId="0" applyFont="1" applyBorder="1" applyAlignment="1">
      <alignment horizontal="center" vertical="center" wrapText="1"/>
    </xf>
    <xf numFmtId="0" fontId="29" fillId="0" borderId="1" xfId="0" applyFont="1" applyBorder="1" applyAlignment="1">
      <alignment vertical="center" wrapText="1"/>
    </xf>
    <xf numFmtId="0" fontId="29" fillId="34" borderId="0" xfId="0" applyFont="1" applyFill="1" applyAlignment="1">
      <alignment horizontal="center" vertical="center"/>
    </xf>
    <xf numFmtId="0" fontId="29" fillId="0" borderId="0" xfId="0" applyFont="1" applyAlignment="1">
      <alignment vertical="center"/>
    </xf>
    <xf numFmtId="0" fontId="36" fillId="35" borderId="1" xfId="0" applyFont="1" applyFill="1" applyBorder="1" applyAlignment="1">
      <alignment vertical="center"/>
    </xf>
    <xf numFmtId="0" fontId="36" fillId="34" borderId="1" xfId="0" applyFont="1" applyFill="1" applyBorder="1" applyAlignment="1">
      <alignment vertical="center"/>
    </xf>
    <xf numFmtId="0" fontId="29" fillId="34" borderId="1" xfId="0" applyFont="1" applyFill="1" applyBorder="1" applyAlignment="1">
      <alignment vertical="center" wrapText="1"/>
    </xf>
    <xf numFmtId="0" fontId="29" fillId="34" borderId="0" xfId="0" applyFont="1" applyFill="1" applyAlignment="1">
      <alignment vertical="center"/>
    </xf>
    <xf numFmtId="0" fontId="36" fillId="0" borderId="0" xfId="0" applyFont="1" applyFill="1" applyAlignment="1">
      <alignment vertical="center"/>
    </xf>
    <xf numFmtId="0" fontId="36" fillId="35" borderId="1" xfId="0" applyFont="1" applyFill="1" applyBorder="1" applyAlignment="1">
      <alignment vertical="center" wrapText="1"/>
    </xf>
    <xf numFmtId="0" fontId="12" fillId="9" borderId="0" xfId="8" applyAlignment="1">
      <alignmen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35" fillId="0" borderId="34" xfId="0" applyFont="1" applyBorder="1" applyAlignment="1">
      <alignment horizontal="center" vertical="center" wrapText="1"/>
    </xf>
    <xf numFmtId="164" fontId="5" fillId="0" borderId="34" xfId="0" applyNumberFormat="1" applyFont="1" applyBorder="1" applyAlignment="1">
      <alignment horizontal="center" vertical="center" wrapText="1"/>
    </xf>
    <xf numFmtId="1" fontId="5" fillId="0" borderId="34" xfId="0" applyNumberFormat="1" applyFont="1" applyBorder="1" applyAlignment="1">
      <alignment horizontal="center" vertical="center" wrapText="1"/>
    </xf>
    <xf numFmtId="0" fontId="35" fillId="0" borderId="0" xfId="0" applyFont="1" applyBorder="1" applyAlignment="1">
      <alignment horizontal="center" vertical="center" wrapText="1"/>
    </xf>
    <xf numFmtId="164" fontId="5" fillId="0" borderId="0" xfId="0" applyNumberFormat="1" applyFont="1" applyBorder="1" applyAlignment="1">
      <alignment horizontal="center" vertical="center" wrapText="1"/>
    </xf>
    <xf numFmtId="1" fontId="5" fillId="0" borderId="0"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3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0" fontId="0" fillId="0" borderId="0" xfId="0" applyFill="1"/>
    <xf numFmtId="0" fontId="37" fillId="0" borderId="24" xfId="0" applyFont="1" applyFill="1" applyBorder="1" applyAlignment="1" applyProtection="1"/>
    <xf numFmtId="0" fontId="38" fillId="0" borderId="24" xfId="0" applyFont="1" applyFill="1" applyBorder="1" applyAlignment="1" applyProtection="1"/>
    <xf numFmtId="0" fontId="37" fillId="0" borderId="19" xfId="0" applyFont="1" applyFill="1" applyBorder="1" applyAlignment="1" applyProtection="1"/>
    <xf numFmtId="0" fontId="40" fillId="0" borderId="0" xfId="0" applyFont="1"/>
    <xf numFmtId="0" fontId="40" fillId="0" borderId="0" xfId="0" applyFont="1" applyFill="1"/>
    <xf numFmtId="0" fontId="40" fillId="0" borderId="29" xfId="0" applyFont="1" applyBorder="1"/>
    <xf numFmtId="0" fontId="40" fillId="0" borderId="30" xfId="0" applyNumberFormat="1" applyFont="1" applyFill="1" applyBorder="1"/>
    <xf numFmtId="0" fontId="39" fillId="0" borderId="0" xfId="0" applyFont="1" applyFill="1" applyBorder="1" applyAlignment="1" applyProtection="1"/>
    <xf numFmtId="0" fontId="40" fillId="0" borderId="0" xfId="0" applyFont="1" applyBorder="1"/>
    <xf numFmtId="165" fontId="41" fillId="0" borderId="0" xfId="0" applyNumberFormat="1" applyFont="1" applyFill="1" applyBorder="1"/>
    <xf numFmtId="0" fontId="40" fillId="0" borderId="16" xfId="0" applyFont="1" applyBorder="1"/>
    <xf numFmtId="0" fontId="40" fillId="0" borderId="17" xfId="0" applyFont="1" applyFill="1" applyBorder="1"/>
    <xf numFmtId="0" fontId="40" fillId="0" borderId="18" xfId="0" applyFont="1" applyBorder="1"/>
    <xf numFmtId="0" fontId="38" fillId="0" borderId="0" xfId="0" applyFont="1" applyFill="1" applyBorder="1" applyAlignment="1" applyProtection="1"/>
    <xf numFmtId="165" fontId="40" fillId="0" borderId="0" xfId="0" applyNumberFormat="1" applyFont="1" applyFill="1" applyBorder="1"/>
    <xf numFmtId="0" fontId="40" fillId="0" borderId="24" xfId="0" applyFont="1" applyBorder="1"/>
    <xf numFmtId="0" fontId="40" fillId="0" borderId="1" xfId="0" applyFont="1" applyFill="1" applyBorder="1"/>
    <xf numFmtId="164" fontId="40" fillId="0" borderId="25" xfId="0" applyNumberFormat="1" applyFont="1" applyBorder="1"/>
    <xf numFmtId="0" fontId="40" fillId="0" borderId="25" xfId="0" applyFont="1" applyBorder="1"/>
    <xf numFmtId="0" fontId="40" fillId="0" borderId="24" xfId="0" applyFont="1" applyBorder="1" applyAlignment="1">
      <alignment horizontal="left"/>
    </xf>
    <xf numFmtId="0" fontId="40" fillId="0" borderId="19" xfId="0" applyFont="1" applyBorder="1" applyAlignment="1">
      <alignment horizontal="left"/>
    </xf>
    <xf numFmtId="0" fontId="40" fillId="0" borderId="20" xfId="0" applyFont="1" applyFill="1" applyBorder="1"/>
    <xf numFmtId="0" fontId="40" fillId="0" borderId="19" xfId="0" applyFont="1" applyBorder="1"/>
    <xf numFmtId="0" fontId="40" fillId="0" borderId="21" xfId="0" applyFont="1" applyBorder="1"/>
    <xf numFmtId="0" fontId="40" fillId="0" borderId="0" xfId="0" applyFont="1" applyAlignment="1">
      <alignment horizontal="left"/>
    </xf>
    <xf numFmtId="2" fontId="40" fillId="0" borderId="0" xfId="0" applyNumberFormat="1" applyFont="1"/>
    <xf numFmtId="0" fontId="40" fillId="0" borderId="16" xfId="0" applyFont="1" applyBorder="1" applyAlignment="1">
      <alignment horizontal="left"/>
    </xf>
    <xf numFmtId="0" fontId="40" fillId="0" borderId="17" xfId="0" applyNumberFormat="1" applyFont="1" applyFill="1" applyBorder="1"/>
    <xf numFmtId="2" fontId="40" fillId="0" borderId="18" xfId="0" applyNumberFormat="1" applyFont="1" applyBorder="1"/>
    <xf numFmtId="0" fontId="40" fillId="0" borderId="31" xfId="0" applyFont="1" applyBorder="1"/>
    <xf numFmtId="0" fontId="40" fillId="0" borderId="32" xfId="0" applyFont="1" applyBorder="1"/>
    <xf numFmtId="0" fontId="40" fillId="0" borderId="1" xfId="0" applyNumberFormat="1" applyFont="1" applyFill="1" applyBorder="1"/>
    <xf numFmtId="0" fontId="40" fillId="0" borderId="19" xfId="0" applyFont="1" applyFill="1" applyBorder="1" applyAlignment="1">
      <alignment horizontal="left"/>
    </xf>
    <xf numFmtId="0" fontId="40" fillId="0" borderId="20" xfId="0" applyNumberFormat="1" applyFont="1" applyFill="1" applyBorder="1"/>
    <xf numFmtId="0" fontId="40" fillId="0" borderId="0" xfId="0" applyFont="1" applyFill="1" applyBorder="1" applyAlignment="1">
      <alignment horizontal="left"/>
    </xf>
    <xf numFmtId="0" fontId="40" fillId="0" borderId="0" xfId="0" applyNumberFormat="1" applyFont="1" applyFill="1" applyBorder="1"/>
    <xf numFmtId="10" fontId="40" fillId="0" borderId="0" xfId="0" applyNumberFormat="1" applyFont="1" applyBorder="1"/>
    <xf numFmtId="0" fontId="40" fillId="0" borderId="16" xfId="0" applyFont="1" applyFill="1" applyBorder="1" applyAlignment="1">
      <alignment horizontal="left"/>
    </xf>
    <xf numFmtId="0" fontId="40" fillId="0" borderId="24" xfId="0" applyFont="1" applyFill="1" applyBorder="1" applyAlignment="1">
      <alignment horizontal="left"/>
    </xf>
    <xf numFmtId="0" fontId="40" fillId="0" borderId="0" xfId="0" applyNumberFormat="1" applyFont="1" applyFill="1"/>
    <xf numFmtId="0" fontId="40" fillId="0" borderId="28" xfId="0" applyFont="1" applyFill="1" applyBorder="1" applyAlignment="1">
      <alignment horizontal="left"/>
    </xf>
    <xf numFmtId="165" fontId="40" fillId="0" borderId="0" xfId="0" applyNumberFormat="1" applyFont="1" applyFill="1"/>
    <xf numFmtId="0" fontId="40" fillId="0" borderId="0" xfId="0" applyFont="1" applyAlignment="1"/>
    <xf numFmtId="165" fontId="40" fillId="0" borderId="1" xfId="0" applyNumberFormat="1" applyFont="1" applyFill="1" applyBorder="1"/>
    <xf numFmtId="166" fontId="40" fillId="0" borderId="25" xfId="0" applyNumberFormat="1" applyFont="1" applyBorder="1"/>
    <xf numFmtId="165" fontId="41" fillId="0" borderId="1" xfId="0" applyNumberFormat="1" applyFont="1" applyFill="1" applyBorder="1"/>
    <xf numFmtId="165" fontId="40" fillId="0" borderId="20" xfId="0" applyNumberFormat="1" applyFont="1" applyFill="1" applyBorder="1"/>
    <xf numFmtId="0" fontId="40" fillId="0" borderId="0" xfId="46"/>
    <xf numFmtId="0" fontId="40" fillId="0" borderId="0" xfId="46" applyAlignment="1">
      <alignment wrapText="1"/>
    </xf>
    <xf numFmtId="22" fontId="40" fillId="0" borderId="0" xfId="46" applyNumberFormat="1"/>
    <xf numFmtId="0" fontId="1" fillId="0" borderId="24" xfId="0" applyFont="1" applyBorder="1" applyAlignment="1">
      <alignment horizontal="left"/>
    </xf>
    <xf numFmtId="0" fontId="1" fillId="0" borderId="0" xfId="46" applyFont="1"/>
    <xf numFmtId="22" fontId="40" fillId="0" borderId="0" xfId="46" applyNumberFormat="1" applyFill="1"/>
    <xf numFmtId="22" fontId="1" fillId="0" borderId="0" xfId="46" applyNumberFormat="1" applyFont="1" applyFill="1"/>
    <xf numFmtId="1" fontId="40" fillId="0" borderId="0" xfId="46" applyNumberFormat="1"/>
    <xf numFmtId="0" fontId="1" fillId="0" borderId="0" xfId="46" applyFont="1" applyAlignment="1">
      <alignment wrapText="1"/>
    </xf>
    <xf numFmtId="22" fontId="0" fillId="0" borderId="0" xfId="0" applyNumberFormat="1"/>
    <xf numFmtId="0" fontId="1" fillId="0" borderId="0" xfId="0" applyFont="1" applyBorder="1"/>
    <xf numFmtId="16" fontId="1" fillId="0" borderId="0" xfId="0" applyNumberFormat="1" applyFont="1"/>
    <xf numFmtId="0" fontId="40" fillId="0" borderId="0" xfId="0" applyNumberFormat="1" applyFont="1"/>
    <xf numFmtId="0" fontId="41" fillId="0" borderId="28" xfId="0" applyNumberFormat="1" applyFont="1" applyFill="1" applyBorder="1"/>
    <xf numFmtId="0" fontId="30" fillId="0" borderId="1" xfId="0" applyFont="1" applyBorder="1" applyAlignment="1">
      <alignment horizontal="left" vertical="center" wrapText="1"/>
    </xf>
    <xf numFmtId="0" fontId="29" fillId="0" borderId="0" xfId="0" applyFont="1" applyAlignment="1">
      <alignment horizontal="left" wrapText="1"/>
    </xf>
    <xf numFmtId="0" fontId="10" fillId="0" borderId="0" xfId="38" applyFont="1" applyFill="1" applyBorder="1" applyAlignment="1">
      <alignment horizontal="center" vertical="center" wrapText="1"/>
    </xf>
    <xf numFmtId="166" fontId="40" fillId="0" borderId="0" xfId="0" applyNumberFormat="1" applyFont="1"/>
    <xf numFmtId="0" fontId="0" fillId="0" borderId="0" xfId="0" applyProtection="1"/>
    <xf numFmtId="0" fontId="0" fillId="0" borderId="34" xfId="0" applyBorder="1" applyProtection="1"/>
    <xf numFmtId="1" fontId="40" fillId="0" borderId="34" xfId="46" applyNumberFormat="1" applyBorder="1"/>
    <xf numFmtId="0" fontId="1" fillId="0" borderId="0" xfId="46" applyFont="1" applyFill="1" applyBorder="1"/>
    <xf numFmtId="0" fontId="29" fillId="0" borderId="1" xfId="0" applyFont="1" applyBorder="1" applyAlignment="1">
      <alignment wrapText="1"/>
    </xf>
    <xf numFmtId="0" fontId="29" fillId="0" borderId="1" xfId="0" applyFont="1" applyFill="1" applyBorder="1" applyAlignment="1">
      <alignment horizontal="center" vertical="center" wrapText="1"/>
    </xf>
    <xf numFmtId="0" fontId="29" fillId="0" borderId="1" xfId="0" applyFont="1" applyBorder="1" applyAlignment="1">
      <alignment horizontal="center" wrapText="1"/>
    </xf>
    <xf numFmtId="0" fontId="29" fillId="0" borderId="1" xfId="0" applyFont="1" applyBorder="1" applyAlignment="1">
      <alignment horizontal="left" wrapText="1"/>
    </xf>
    <xf numFmtId="0" fontId="6" fillId="0" borderId="1" xfId="37" applyFont="1" applyBorder="1" applyAlignment="1">
      <alignment horizontal="center" wrapText="1"/>
    </xf>
    <xf numFmtId="0" fontId="36" fillId="0" borderId="1" xfId="0" applyFont="1" applyBorder="1" applyAlignment="1">
      <alignment horizontal="center" wrapText="1"/>
    </xf>
    <xf numFmtId="0" fontId="36" fillId="0" borderId="0" xfId="0" applyFont="1" applyAlignment="1">
      <alignment horizontal="center" wrapText="1"/>
    </xf>
    <xf numFmtId="1" fontId="10" fillId="0" borderId="1" xfId="0" applyNumberFormat="1" applyFont="1" applyBorder="1" applyAlignment="1">
      <alignment horizontal="center" vertical="center" wrapText="1"/>
    </xf>
    <xf numFmtId="0" fontId="27" fillId="0" borderId="1" xfId="0" applyFont="1" applyBorder="1" applyAlignment="1">
      <alignment horizontal="center" wrapText="1"/>
    </xf>
    <xf numFmtId="0" fontId="27" fillId="0" borderId="1" xfId="0" applyFont="1" applyBorder="1" applyAlignment="1" applyProtection="1">
      <alignment horizontal="center" wrapText="1"/>
    </xf>
    <xf numFmtId="0" fontId="42" fillId="0" borderId="1" xfId="0" applyFont="1" applyBorder="1" applyAlignment="1">
      <alignment horizontal="center" wrapText="1"/>
    </xf>
    <xf numFmtId="0" fontId="10" fillId="0" borderId="0" xfId="38" applyFont="1" applyBorder="1" applyAlignment="1">
      <alignment horizontal="left" vertical="center" wrapText="1"/>
    </xf>
    <xf numFmtId="0" fontId="10" fillId="0" borderId="6" xfId="38" applyFont="1" applyBorder="1" applyAlignment="1">
      <alignment horizontal="left" vertical="center" wrapText="1"/>
    </xf>
    <xf numFmtId="0" fontId="6" fillId="0" borderId="17" xfId="37" applyFont="1" applyBorder="1" applyAlignment="1">
      <alignment horizontal="center" vertical="center" wrapText="1"/>
    </xf>
    <xf numFmtId="0" fontId="6" fillId="0" borderId="20" xfId="37" applyFont="1" applyBorder="1" applyAlignment="1">
      <alignment horizontal="center" vertical="center" wrapText="1"/>
    </xf>
    <xf numFmtId="0" fontId="6" fillId="0" borderId="18" xfId="37" applyFont="1" applyBorder="1" applyAlignment="1">
      <alignment horizontal="center" vertical="center" wrapText="1"/>
    </xf>
    <xf numFmtId="0" fontId="6" fillId="0" borderId="21" xfId="37" applyFont="1" applyBorder="1" applyAlignment="1">
      <alignment horizontal="center" vertical="center" wrapText="1"/>
    </xf>
    <xf numFmtId="0" fontId="10" fillId="0" borderId="2" xfId="38" applyFont="1" applyFill="1" applyBorder="1" applyAlignment="1">
      <alignment horizontal="left" vertical="center" wrapText="1"/>
    </xf>
    <xf numFmtId="0" fontId="29" fillId="0" borderId="2" xfId="0" applyFont="1" applyFill="1" applyBorder="1" applyAlignment="1">
      <alignment wrapText="1"/>
    </xf>
    <xf numFmtId="0" fontId="10" fillId="0" borderId="2" xfId="38" applyFont="1" applyBorder="1" applyAlignment="1">
      <alignment horizontal="left" vertical="center" wrapText="1"/>
    </xf>
    <xf numFmtId="165" fontId="10" fillId="0" borderId="0" xfId="38" applyNumberFormat="1" applyFont="1" applyBorder="1" applyAlignment="1">
      <alignment horizontal="left" vertical="center" wrapText="1"/>
    </xf>
    <xf numFmtId="14" fontId="10" fillId="0" borderId="0" xfId="38" applyNumberFormat="1" applyFont="1" applyFill="1" applyBorder="1" applyAlignment="1">
      <alignment horizontal="left" vertical="center" wrapText="1"/>
    </xf>
    <xf numFmtId="0" fontId="6" fillId="0" borderId="17" xfId="37" applyFont="1" applyBorder="1" applyAlignment="1">
      <alignment horizontal="left" vertical="center" wrapText="1"/>
    </xf>
    <xf numFmtId="0" fontId="6" fillId="0" borderId="20" xfId="37" applyFont="1" applyBorder="1" applyAlignment="1">
      <alignment horizontal="left" vertical="center" wrapText="1"/>
    </xf>
    <xf numFmtId="0" fontId="6" fillId="0" borderId="23" xfId="37" applyFont="1" applyBorder="1" applyAlignment="1">
      <alignment horizontal="center" vertical="center" wrapText="1"/>
    </xf>
    <xf numFmtId="0" fontId="6" fillId="0" borderId="22" xfId="37" applyFont="1" applyBorder="1" applyAlignment="1">
      <alignment horizontal="center" vertical="center" wrapText="1"/>
    </xf>
    <xf numFmtId="0" fontId="6" fillId="0" borderId="16" xfId="37" applyFont="1" applyBorder="1" applyAlignment="1">
      <alignment horizontal="center" vertical="center" wrapText="1"/>
    </xf>
    <xf numFmtId="0" fontId="6" fillId="0" borderId="19" xfId="37"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33" xfId="38" applyFont="1" applyFill="1" applyBorder="1" applyAlignment="1">
      <alignment horizontal="center" vertical="center" wrapText="1"/>
    </xf>
    <xf numFmtId="0" fontId="9" fillId="0" borderId="35" xfId="38" applyFont="1" applyFill="1" applyBorder="1" applyAlignment="1">
      <alignment horizontal="center" vertical="center" wrapText="1"/>
    </xf>
    <xf numFmtId="0" fontId="9" fillId="0" borderId="36" xfId="38" applyFont="1" applyFill="1" applyBorder="1" applyAlignment="1">
      <alignment horizontal="center" vertical="center" wrapText="1"/>
    </xf>
    <xf numFmtId="0" fontId="9" fillId="0" borderId="33" xfId="38" applyFont="1" applyBorder="1" applyAlignment="1">
      <alignment horizontal="center" vertical="center" wrapText="1"/>
    </xf>
    <xf numFmtId="0" fontId="9" fillId="0" borderId="35" xfId="38" applyFont="1" applyBorder="1" applyAlignment="1">
      <alignment horizontal="center" vertical="center" wrapText="1"/>
    </xf>
    <xf numFmtId="0" fontId="9" fillId="0" borderId="36" xfId="38" applyFont="1" applyBorder="1" applyAlignment="1">
      <alignment horizontal="center" vertical="center" wrapText="1"/>
    </xf>
    <xf numFmtId="0" fontId="42" fillId="0" borderId="33" xfId="0" applyFont="1" applyBorder="1" applyAlignment="1">
      <alignment horizontal="center" wrapText="1"/>
    </xf>
    <xf numFmtId="0" fontId="42" fillId="0" borderId="35" xfId="0" applyFont="1" applyBorder="1" applyAlignment="1">
      <alignment horizontal="center" wrapText="1"/>
    </xf>
    <xf numFmtId="0" fontId="42" fillId="0" borderId="36" xfId="0" applyFont="1" applyBorder="1" applyAlignment="1">
      <alignment horizontal="center" wrapText="1"/>
    </xf>
    <xf numFmtId="0" fontId="0" fillId="0" borderId="0" xfId="0" applyAlignment="1">
      <alignment horizontal="center"/>
    </xf>
    <xf numFmtId="0" fontId="40" fillId="0" borderId="1" xfId="0" applyNumberFormat="1" applyFont="1" applyFill="1" applyBorder="1" applyAlignment="1">
      <alignment horizontal="center"/>
    </xf>
    <xf numFmtId="0" fontId="40" fillId="0" borderId="25" xfId="0" applyNumberFormat="1" applyFont="1" applyFill="1" applyBorder="1" applyAlignment="1">
      <alignment horizontal="center"/>
    </xf>
    <xf numFmtId="0" fontId="40" fillId="0" borderId="20" xfId="0" applyNumberFormat="1" applyFont="1" applyFill="1" applyBorder="1" applyAlignment="1">
      <alignment horizontal="center"/>
    </xf>
    <xf numFmtId="0" fontId="40" fillId="0" borderId="21" xfId="0" applyNumberFormat="1" applyFont="1" applyFill="1" applyBorder="1" applyAlignment="1">
      <alignment horizontal="center"/>
    </xf>
    <xf numFmtId="0" fontId="40" fillId="0" borderId="17" xfId="0" applyNumberFormat="1" applyFont="1" applyFill="1" applyBorder="1" applyAlignment="1">
      <alignment horizontal="center"/>
    </xf>
    <xf numFmtId="0" fontId="40" fillId="0" borderId="18" xfId="0" applyNumberFormat="1" applyFont="1" applyFill="1" applyBorder="1" applyAlignment="1">
      <alignment horizontal="center"/>
    </xf>
    <xf numFmtId="0" fontId="29" fillId="0" borderId="0" xfId="0" applyFont="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6" xr:uid="{00000000-0005-0000-0000-000025000000}"/>
    <cellStyle name="Normal_Complete" xfId="37" xr:uid="{00000000-0005-0000-0000-000026000000}"/>
    <cellStyle name="Normal_Schedule" xfId="38" xr:uid="{00000000-0005-0000-0000-000027000000}"/>
    <cellStyle name="Note" xfId="39" builtinId="10" customBuiltin="1"/>
    <cellStyle name="Note 2" xfId="45" xr:uid="{00000000-0005-0000-0000-000029000000}"/>
    <cellStyle name="Output" xfId="40" builtinId="21" customBuiltin="1"/>
    <cellStyle name="Title" xfId="41" builtinId="15" customBuiltin="1"/>
    <cellStyle name="Title 2" xfId="44" xr:uid="{00000000-0005-0000-0000-00002C000000}"/>
    <cellStyle name="Total" xfId="42" builtinId="25" customBuiltin="1"/>
    <cellStyle name="Warning Text" xfId="43" builtinId="11" customBuiltin="1"/>
  </cellStyles>
  <dxfs count="209">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70C0"/>
        </patternFill>
      </fill>
    </dxf>
    <dxf>
      <fill>
        <patternFill>
          <bgColor theme="0" tint="-0.499984740745262"/>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
      <fill>
        <patternFill>
          <bgColor rgb="FF92D050"/>
        </patternFill>
      </fill>
    </dxf>
    <dxf>
      <fill>
        <patternFill>
          <bgColor rgb="FF0070C0"/>
        </patternFill>
      </fill>
    </dxf>
    <dxf>
      <fill>
        <patternFill>
          <bgColor theme="0" tint="-0.14996795556505021"/>
        </patternFill>
      </fill>
    </dxf>
    <dxf>
      <fill>
        <patternFill>
          <bgColor rgb="FFFF0000"/>
        </patternFill>
      </fill>
    </dxf>
  </dxfs>
  <tableStyles count="0" defaultTableStyle="TableStyleMedium9" defaultPivotStyle="PivotStyleLight16"/>
  <colors>
    <mruColors>
      <color rgb="FFBA2222"/>
      <color rgb="FF00FF00"/>
      <color rgb="FF0000FF"/>
      <color rgb="FF5B5B5B"/>
      <color rgb="FFFF0000"/>
      <color rgb="FF7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2"/>
            </a:solidFill>
          </c:spPr>
          <c:dPt>
            <c:idx val="0"/>
            <c:bubble3D val="0"/>
            <c:spPr>
              <a:solidFill>
                <a:srgbClr val="92D050"/>
              </a:solidFill>
              <a:ln w="19050">
                <a:solidFill>
                  <a:schemeClr val="lt1"/>
                </a:solidFill>
              </a:ln>
              <a:effectLst/>
            </c:spPr>
            <c:extLst>
              <c:ext xmlns:c16="http://schemas.microsoft.com/office/drawing/2014/chart" uri="{C3380CC4-5D6E-409C-BE32-E72D297353CC}">
                <c16:uniqueId val="{00000001-9D79-4D9E-B436-5B8392035416}"/>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9D79-4D9E-B436-5B8392035416}"/>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9D79-4D9E-B436-5B8392035416}"/>
              </c:ext>
            </c:extLst>
          </c:dPt>
          <c:dPt>
            <c:idx val="3"/>
            <c:bubble3D val="0"/>
            <c:spPr>
              <a:solidFill>
                <a:srgbClr val="BA2222"/>
              </a:solidFill>
              <a:ln w="19050">
                <a:solidFill>
                  <a:schemeClr val="lt1"/>
                </a:solidFill>
              </a:ln>
              <a:effectLst/>
            </c:spPr>
            <c:extLst>
              <c:ext xmlns:c16="http://schemas.microsoft.com/office/drawing/2014/chart" uri="{C3380CC4-5D6E-409C-BE32-E72D297353CC}">
                <c16:uniqueId val="{00000007-9D79-4D9E-B436-5B8392035416}"/>
              </c:ext>
            </c:extLst>
          </c:dPt>
          <c:dLbls>
            <c:dLbl>
              <c:idx val="0"/>
              <c:layout>
                <c:manualLayout>
                  <c:x val="4.6917294760790484E-2"/>
                  <c:y val="4.036222394582685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9-4D9E-B436-5B8392035416}"/>
                </c:ext>
              </c:extLst>
            </c:dLbl>
            <c:spPr>
              <a:solidFill>
                <a:sysClr val="window" lastClr="FFFFFF"/>
              </a:solidFill>
              <a:ln>
                <a:noFill/>
                <a:round/>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Frutiger 45 Light" pitchFamily="34" charset="0"/>
                    <a:ea typeface="+mn-ea"/>
                    <a:cs typeface="+mn-cs"/>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Workings!$A$5:$A$8</c:f>
              <c:strCache>
                <c:ptCount val="4"/>
                <c:pt idx="0">
                  <c:v>Category A</c:v>
                </c:pt>
                <c:pt idx="1">
                  <c:v>Category B</c:v>
                </c:pt>
                <c:pt idx="2">
                  <c:v>Category C</c:v>
                </c:pt>
                <c:pt idx="3">
                  <c:v>Category U</c:v>
                </c:pt>
              </c:strCache>
            </c:strRef>
          </c:cat>
          <c:val>
            <c:numRef>
              <c:f>Workings!$B$5:$B$8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D79-4D9E-B436-5B8392035416}"/>
            </c:ext>
          </c:extLst>
        </c:ser>
        <c:dLbls>
          <c:showLegendKey val="0"/>
          <c:showVal val="0"/>
          <c:showCatName val="1"/>
          <c:showSerName val="0"/>
          <c:showPercent val="1"/>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600" b="0" i="0" u="none" strike="noStrike" kern="1200" baseline="0">
                <a:solidFill>
                  <a:schemeClr val="tx1">
                    <a:lumMod val="65000"/>
                    <a:lumOff val="35000"/>
                  </a:schemeClr>
                </a:solidFill>
                <a:latin typeface="Frutiger 45 Light" pitchFamily="34" charset="0"/>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Frutiger 45 Light" pitchFamily="34" charset="0"/>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16-4331-98A4-2CB568F9B4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16-4331-98A4-2CB568F9B4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16-4331-98A4-2CB568F9B4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16-4331-98A4-2CB568F9B4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16-4331-98A4-2CB568F9B4AB}"/>
              </c:ext>
            </c:extLst>
          </c:dPt>
          <c:dLbls>
            <c:spPr>
              <a:noFill/>
              <a:ln>
                <a:noFill/>
              </a:ln>
              <a:effectLst/>
            </c:spPr>
            <c:dLblPos val="bestFit"/>
            <c:showLegendKey val="0"/>
            <c:showVal val="1"/>
            <c:showCatName val="1"/>
            <c:showSerName val="0"/>
            <c:showPercent val="0"/>
            <c:showBubbleSize val="0"/>
            <c:showLeaderLines val="0"/>
            <c:extLst>
              <c:ext xmlns:c15="http://schemas.microsoft.com/office/drawing/2012/chart" uri="{CE6537A1-D6FC-4f65-9D91-7224C49458BB}"/>
            </c:extLst>
          </c:dLbls>
          <c:cat>
            <c:strRef>
              <c:f>Workings!$A$11:$A$16</c:f>
              <c:strCache>
                <c:ptCount val="6"/>
                <c:pt idx="0">
                  <c:v>Young</c:v>
                </c:pt>
                <c:pt idx="1">
                  <c:v>Semi mature</c:v>
                </c:pt>
                <c:pt idx="2">
                  <c:v>Early Mature</c:v>
                </c:pt>
                <c:pt idx="3">
                  <c:v>Mature</c:v>
                </c:pt>
                <c:pt idx="4">
                  <c:v>Over Mature</c:v>
                </c:pt>
                <c:pt idx="5">
                  <c:v>Veteran</c:v>
                </c:pt>
              </c:strCache>
            </c:strRef>
          </c:cat>
          <c:val>
            <c:numRef>
              <c:f>Workings!$B$11:$B$16</c:f>
              <c:numCache>
                <c:formatCode>General</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A-0C16-4331-98A4-2CB568F9B4AB}"/>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Frutiger 45 Light"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85-4446-B7A8-186A12251F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85-4446-B7A8-186A12251F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85-4446-B7A8-186A12251F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85-4446-B7A8-186A12251F8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485-4446-B7A8-186A12251F8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485-4446-B7A8-186A12251F8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485-4446-B7A8-186A12251F8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485-4446-B7A8-186A12251F8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485-4446-B7A8-186A12251F8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485-4446-B7A8-186A12251F8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485-4446-B7A8-186A12251F8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485-4446-B7A8-186A12251F8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485-4446-B7A8-186A12251F8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485-4446-B7A8-186A12251F8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485-4446-B7A8-186A12251F80}"/>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485-4446-B7A8-186A12251F80}"/>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485-4446-B7A8-186A12251F80}"/>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D485-4446-B7A8-186A12251F80}"/>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485-4446-B7A8-186A12251F80}"/>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D485-4446-B7A8-186A12251F80}"/>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D485-4446-B7A8-186A12251F80}"/>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D485-4446-B7A8-186A12251F80}"/>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D485-4446-B7A8-186A12251F80}"/>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D485-4446-B7A8-186A12251F80}"/>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D485-4446-B7A8-186A12251F80}"/>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D485-4446-B7A8-186A12251F80}"/>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D485-4446-B7A8-186A12251F80}"/>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D485-4446-B7A8-186A12251F8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D485-4446-B7A8-186A12251F8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D485-4446-B7A8-186A12251F8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D485-4446-B7A8-186A12251F8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D485-4446-B7A8-186A12251F8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D485-4446-B7A8-186A12251F80}"/>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D485-4446-B7A8-186A12251F80}"/>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D485-4446-B7A8-186A12251F80}"/>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D485-4446-B7A8-186A12251F80}"/>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D485-4446-B7A8-186A12251F80}"/>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D485-4446-B7A8-186A12251F80}"/>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D485-4446-B7A8-186A12251F8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D485-4446-B7A8-186A12251F80}"/>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D485-4446-B7A8-186A12251F80}"/>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D485-4446-B7A8-186A12251F80}"/>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D485-4446-B7A8-186A12251F80}"/>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57-D485-4446-B7A8-186A12251F80}"/>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59-D485-4446-B7A8-186A12251F80}"/>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5B-D485-4446-B7A8-186A12251F80}"/>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5D-D485-4446-B7A8-186A12251F80}"/>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5F-D485-4446-B7A8-186A12251F80}"/>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1-D485-4446-B7A8-186A12251F80}"/>
              </c:ext>
            </c:extLst>
          </c:dPt>
          <c:dPt>
            <c:idx val="49"/>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63-D485-4446-B7A8-186A12251F80}"/>
              </c:ext>
            </c:extLst>
          </c:dPt>
          <c:dPt>
            <c:idx val="50"/>
            <c:bubble3D val="0"/>
            <c:spPr>
              <a:solidFill>
                <a:schemeClr val="accent3">
                  <a:lumMod val="50000"/>
                  <a:lumOff val="50000"/>
                </a:schemeClr>
              </a:solidFill>
              <a:ln w="19050">
                <a:solidFill>
                  <a:schemeClr val="lt1"/>
                </a:solidFill>
              </a:ln>
              <a:effectLst/>
            </c:spPr>
            <c:extLst>
              <c:ext xmlns:c16="http://schemas.microsoft.com/office/drawing/2014/chart" uri="{C3380CC4-5D6E-409C-BE32-E72D297353CC}">
                <c16:uniqueId val="{00000065-D485-4446-B7A8-186A12251F80}"/>
              </c:ext>
            </c:extLst>
          </c:dPt>
          <c:dPt>
            <c:idx val="51"/>
            <c:bubble3D val="0"/>
            <c:spPr>
              <a:solidFill>
                <a:schemeClr val="accent4">
                  <a:lumMod val="50000"/>
                  <a:lumOff val="50000"/>
                </a:schemeClr>
              </a:solidFill>
              <a:ln w="19050">
                <a:solidFill>
                  <a:schemeClr val="lt1"/>
                </a:solidFill>
              </a:ln>
              <a:effectLst/>
            </c:spPr>
            <c:extLst>
              <c:ext xmlns:c16="http://schemas.microsoft.com/office/drawing/2014/chart" uri="{C3380CC4-5D6E-409C-BE32-E72D297353CC}">
                <c16:uniqueId val="{00000067-D485-4446-B7A8-186A12251F80}"/>
              </c:ext>
            </c:extLst>
          </c:dPt>
          <c:dPt>
            <c:idx val="52"/>
            <c:bubble3D val="0"/>
            <c:spPr>
              <a:solidFill>
                <a:schemeClr val="accent5">
                  <a:lumMod val="50000"/>
                  <a:lumOff val="50000"/>
                </a:schemeClr>
              </a:solidFill>
              <a:ln w="19050">
                <a:solidFill>
                  <a:schemeClr val="lt1"/>
                </a:solidFill>
              </a:ln>
              <a:effectLst/>
            </c:spPr>
            <c:extLst>
              <c:ext xmlns:c16="http://schemas.microsoft.com/office/drawing/2014/chart" uri="{C3380CC4-5D6E-409C-BE32-E72D297353CC}">
                <c16:uniqueId val="{00000069-D485-4446-B7A8-186A12251F80}"/>
              </c:ext>
            </c:extLst>
          </c:dPt>
          <c:dPt>
            <c:idx val="53"/>
            <c:bubble3D val="0"/>
            <c:spPr>
              <a:solidFill>
                <a:schemeClr val="accent6">
                  <a:lumMod val="50000"/>
                  <a:lumOff val="50000"/>
                </a:schemeClr>
              </a:solidFill>
              <a:ln w="19050">
                <a:solidFill>
                  <a:schemeClr val="lt1"/>
                </a:solidFill>
              </a:ln>
              <a:effectLst/>
            </c:spPr>
            <c:extLst>
              <c:ext xmlns:c16="http://schemas.microsoft.com/office/drawing/2014/chart" uri="{C3380CC4-5D6E-409C-BE32-E72D297353CC}">
                <c16:uniqueId val="{0000006B-D485-4446-B7A8-186A12251F80}"/>
              </c:ext>
            </c:extLst>
          </c:dPt>
          <c:dPt>
            <c:idx val="54"/>
            <c:bubble3D val="0"/>
            <c:spPr>
              <a:solidFill>
                <a:schemeClr val="accent1"/>
              </a:solidFill>
              <a:ln w="19050">
                <a:solidFill>
                  <a:schemeClr val="lt1"/>
                </a:solidFill>
              </a:ln>
              <a:effectLst/>
            </c:spPr>
            <c:extLst>
              <c:ext xmlns:c16="http://schemas.microsoft.com/office/drawing/2014/chart" uri="{C3380CC4-5D6E-409C-BE32-E72D297353CC}">
                <c16:uniqueId val="{0000006D-D485-4446-B7A8-186A12251F80}"/>
              </c:ext>
            </c:extLst>
          </c:dPt>
          <c:dPt>
            <c:idx val="55"/>
            <c:bubble3D val="0"/>
            <c:spPr>
              <a:solidFill>
                <a:schemeClr val="accent2"/>
              </a:solidFill>
              <a:ln w="19050">
                <a:solidFill>
                  <a:schemeClr val="lt1"/>
                </a:solidFill>
              </a:ln>
              <a:effectLst/>
            </c:spPr>
            <c:extLst>
              <c:ext xmlns:c16="http://schemas.microsoft.com/office/drawing/2014/chart" uri="{C3380CC4-5D6E-409C-BE32-E72D297353CC}">
                <c16:uniqueId val="{0000006F-D485-4446-B7A8-186A12251F80}"/>
              </c:ext>
            </c:extLst>
          </c:dPt>
          <c:dPt>
            <c:idx val="56"/>
            <c:bubble3D val="0"/>
            <c:spPr>
              <a:solidFill>
                <a:schemeClr val="accent3"/>
              </a:solidFill>
              <a:ln w="19050">
                <a:solidFill>
                  <a:schemeClr val="lt1"/>
                </a:solidFill>
              </a:ln>
              <a:effectLst/>
            </c:spPr>
            <c:extLst>
              <c:ext xmlns:c16="http://schemas.microsoft.com/office/drawing/2014/chart" uri="{C3380CC4-5D6E-409C-BE32-E72D297353CC}">
                <c16:uniqueId val="{00000071-D485-4446-B7A8-186A12251F80}"/>
              </c:ext>
            </c:extLst>
          </c:dPt>
          <c:dPt>
            <c:idx val="57"/>
            <c:bubble3D val="0"/>
            <c:spPr>
              <a:solidFill>
                <a:schemeClr val="accent4"/>
              </a:solidFill>
              <a:ln w="19050">
                <a:solidFill>
                  <a:schemeClr val="lt1"/>
                </a:solidFill>
              </a:ln>
              <a:effectLst/>
            </c:spPr>
            <c:extLst>
              <c:ext xmlns:c16="http://schemas.microsoft.com/office/drawing/2014/chart" uri="{C3380CC4-5D6E-409C-BE32-E72D297353CC}">
                <c16:uniqueId val="{00000073-D485-4446-B7A8-186A12251F80}"/>
              </c:ext>
            </c:extLst>
          </c:dPt>
          <c:dPt>
            <c:idx val="58"/>
            <c:bubble3D val="0"/>
            <c:spPr>
              <a:solidFill>
                <a:schemeClr val="accent5"/>
              </a:solidFill>
              <a:ln w="19050">
                <a:solidFill>
                  <a:schemeClr val="lt1"/>
                </a:solidFill>
              </a:ln>
              <a:effectLst/>
            </c:spPr>
            <c:extLst>
              <c:ext xmlns:c16="http://schemas.microsoft.com/office/drawing/2014/chart" uri="{C3380CC4-5D6E-409C-BE32-E72D297353CC}">
                <c16:uniqueId val="{00000075-D485-4446-B7A8-186A12251F80}"/>
              </c:ext>
            </c:extLst>
          </c:dPt>
          <c:dPt>
            <c:idx val="59"/>
            <c:bubble3D val="0"/>
            <c:spPr>
              <a:solidFill>
                <a:schemeClr val="accent6"/>
              </a:solidFill>
              <a:ln w="19050">
                <a:solidFill>
                  <a:schemeClr val="lt1"/>
                </a:solidFill>
              </a:ln>
              <a:effectLst/>
            </c:spPr>
            <c:extLst>
              <c:ext xmlns:c16="http://schemas.microsoft.com/office/drawing/2014/chart" uri="{C3380CC4-5D6E-409C-BE32-E72D297353CC}">
                <c16:uniqueId val="{00000077-D485-4446-B7A8-186A12251F80}"/>
              </c:ext>
            </c:extLst>
          </c:dPt>
          <c:dPt>
            <c:idx val="6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79-D485-4446-B7A8-186A12251F80}"/>
              </c:ext>
            </c:extLst>
          </c:dPt>
          <c:dPt>
            <c:idx val="61"/>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7B-D485-4446-B7A8-186A12251F80}"/>
              </c:ext>
            </c:extLst>
          </c:dPt>
          <c:dPt>
            <c:idx val="62"/>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7D-D485-4446-B7A8-186A12251F80}"/>
              </c:ext>
            </c:extLst>
          </c:dPt>
          <c:dPt>
            <c:idx val="63"/>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7F-D485-4446-B7A8-186A12251F80}"/>
              </c:ext>
            </c:extLst>
          </c:dPt>
          <c:dPt>
            <c:idx val="6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81-D485-4446-B7A8-186A12251F80}"/>
              </c:ext>
            </c:extLst>
          </c:dPt>
          <c:dPt>
            <c:idx val="6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83-D485-4446-B7A8-186A12251F80}"/>
              </c:ext>
            </c:extLst>
          </c:dPt>
          <c:dPt>
            <c:idx val="6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85-D485-4446-B7A8-186A12251F80}"/>
              </c:ext>
            </c:extLst>
          </c:dPt>
          <c:dPt>
            <c:idx val="67"/>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87-D485-4446-B7A8-186A12251F80}"/>
              </c:ext>
            </c:extLst>
          </c:dPt>
          <c:dPt>
            <c:idx val="68"/>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89-D485-4446-B7A8-186A12251F80}"/>
              </c:ext>
            </c:extLst>
          </c:dPt>
          <c:dPt>
            <c:idx val="69"/>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8B-D485-4446-B7A8-186A12251F80}"/>
              </c:ext>
            </c:extLst>
          </c:dPt>
          <c:dPt>
            <c:idx val="70"/>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8D-D485-4446-B7A8-186A12251F80}"/>
              </c:ext>
            </c:extLst>
          </c:dPt>
          <c:dPt>
            <c:idx val="71"/>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8F-D485-4446-B7A8-186A12251F80}"/>
              </c:ext>
            </c:extLst>
          </c:dPt>
          <c:dPt>
            <c:idx val="72"/>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91-D485-4446-B7A8-186A12251F80}"/>
              </c:ext>
            </c:extLst>
          </c:dPt>
          <c:dPt>
            <c:idx val="73"/>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93-D485-4446-B7A8-186A12251F80}"/>
              </c:ext>
            </c:extLst>
          </c:dPt>
          <c:dPt>
            <c:idx val="74"/>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95-D485-4446-B7A8-186A12251F80}"/>
              </c:ext>
            </c:extLst>
          </c:dPt>
          <c:dPt>
            <c:idx val="75"/>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97-D485-4446-B7A8-186A12251F80}"/>
              </c:ext>
            </c:extLst>
          </c:dPt>
          <c:dPt>
            <c:idx val="76"/>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99-D485-4446-B7A8-186A12251F80}"/>
              </c:ext>
            </c:extLst>
          </c:dPt>
          <c:dPt>
            <c:idx val="77"/>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9B-D485-4446-B7A8-186A12251F80}"/>
              </c:ext>
            </c:extLst>
          </c:dPt>
          <c:dPt>
            <c:idx val="78"/>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9D-D485-4446-B7A8-186A12251F80}"/>
              </c:ext>
            </c:extLst>
          </c:dPt>
          <c:dPt>
            <c:idx val="79"/>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9F-D485-4446-B7A8-186A12251F80}"/>
              </c:ext>
            </c:extLst>
          </c:dPt>
          <c:dPt>
            <c:idx val="80"/>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A1-D485-4446-B7A8-186A12251F80}"/>
              </c:ext>
            </c:extLst>
          </c:dPt>
          <c:dPt>
            <c:idx val="8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A3-D485-4446-B7A8-186A12251F80}"/>
              </c:ext>
            </c:extLst>
          </c:dPt>
          <c:dPt>
            <c:idx val="82"/>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A5-D485-4446-B7A8-186A12251F80}"/>
              </c:ext>
            </c:extLst>
          </c:dPt>
          <c:dPt>
            <c:idx val="8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A7-D485-4446-B7A8-186A12251F80}"/>
              </c:ext>
            </c:extLst>
          </c:dPt>
          <c:dPt>
            <c:idx val="84"/>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A9-D485-4446-B7A8-186A12251F80}"/>
              </c:ext>
            </c:extLst>
          </c:dPt>
          <c:dPt>
            <c:idx val="85"/>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AB-D485-4446-B7A8-186A12251F80}"/>
              </c:ext>
            </c:extLst>
          </c:dPt>
          <c:dPt>
            <c:idx val="86"/>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AD-D485-4446-B7A8-186A12251F80}"/>
              </c:ext>
            </c:extLst>
          </c:dPt>
          <c:dPt>
            <c:idx val="87"/>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AF-D485-4446-B7A8-186A12251F80}"/>
              </c:ext>
            </c:extLst>
          </c:dPt>
          <c:dPt>
            <c:idx val="8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B1-D485-4446-B7A8-186A12251F80}"/>
              </c:ext>
            </c:extLst>
          </c:dPt>
          <c:dPt>
            <c:idx val="89"/>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B3-D485-4446-B7A8-186A12251F80}"/>
              </c:ext>
            </c:extLst>
          </c:dPt>
          <c:dPt>
            <c:idx val="90"/>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B5-D485-4446-B7A8-186A12251F80}"/>
              </c:ext>
            </c:extLst>
          </c:dPt>
          <c:dPt>
            <c:idx val="91"/>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B7-D485-4446-B7A8-186A12251F80}"/>
              </c:ext>
            </c:extLst>
          </c:dPt>
          <c:dPt>
            <c:idx val="92"/>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B9-D485-4446-B7A8-186A12251F80}"/>
              </c:ext>
            </c:extLst>
          </c:dPt>
          <c:dPt>
            <c:idx val="93"/>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BB-D485-4446-B7A8-186A12251F80}"/>
              </c:ext>
            </c:extLst>
          </c:dPt>
          <c:dPt>
            <c:idx val="94"/>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BD-D485-4446-B7A8-186A12251F80}"/>
              </c:ext>
            </c:extLst>
          </c:dPt>
          <c:dPt>
            <c:idx val="95"/>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BF-D485-4446-B7A8-186A12251F80}"/>
              </c:ext>
            </c:extLst>
          </c:dPt>
          <c:dPt>
            <c:idx val="96"/>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C1-D485-4446-B7A8-186A12251F80}"/>
              </c:ext>
            </c:extLst>
          </c:dPt>
          <c:dPt>
            <c:idx val="97"/>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C3-D485-4446-B7A8-186A12251F80}"/>
              </c:ext>
            </c:extLst>
          </c:dPt>
          <c:dPt>
            <c:idx val="98"/>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C5-D485-4446-B7A8-186A12251F80}"/>
              </c:ext>
            </c:extLst>
          </c:dPt>
          <c:dPt>
            <c:idx val="99"/>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C7-D485-4446-B7A8-186A12251F80}"/>
              </c:ext>
            </c:extLst>
          </c:dPt>
          <c:dPt>
            <c:idx val="100"/>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C9-D485-4446-B7A8-186A12251F80}"/>
              </c:ext>
            </c:extLst>
          </c:dPt>
          <c:dPt>
            <c:idx val="101"/>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CB-D485-4446-B7A8-186A12251F80}"/>
              </c:ext>
            </c:extLst>
          </c:dPt>
          <c:dPt>
            <c:idx val="102"/>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CD-D485-4446-B7A8-186A12251F80}"/>
              </c:ext>
            </c:extLst>
          </c:dPt>
          <c:dPt>
            <c:idx val="103"/>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CF-D485-4446-B7A8-186A12251F80}"/>
              </c:ext>
            </c:extLst>
          </c:dPt>
          <c:dPt>
            <c:idx val="104"/>
            <c:bubble3D val="0"/>
            <c:spPr>
              <a:solidFill>
                <a:schemeClr val="accent3">
                  <a:lumMod val="50000"/>
                  <a:lumOff val="50000"/>
                </a:schemeClr>
              </a:solidFill>
              <a:ln w="19050">
                <a:solidFill>
                  <a:schemeClr val="lt1"/>
                </a:solidFill>
              </a:ln>
              <a:effectLst/>
            </c:spPr>
            <c:extLst>
              <c:ext xmlns:c16="http://schemas.microsoft.com/office/drawing/2014/chart" uri="{C3380CC4-5D6E-409C-BE32-E72D297353CC}">
                <c16:uniqueId val="{000000D1-D485-4446-B7A8-186A12251F80}"/>
              </c:ext>
            </c:extLst>
          </c:dPt>
          <c:dPt>
            <c:idx val="105"/>
            <c:bubble3D val="0"/>
            <c:spPr>
              <a:solidFill>
                <a:schemeClr val="accent4">
                  <a:lumMod val="50000"/>
                  <a:lumOff val="50000"/>
                </a:schemeClr>
              </a:solidFill>
              <a:ln w="19050">
                <a:solidFill>
                  <a:schemeClr val="lt1"/>
                </a:solidFill>
              </a:ln>
              <a:effectLst/>
            </c:spPr>
            <c:extLst>
              <c:ext xmlns:c16="http://schemas.microsoft.com/office/drawing/2014/chart" uri="{C3380CC4-5D6E-409C-BE32-E72D297353CC}">
                <c16:uniqueId val="{000000D3-D485-4446-B7A8-186A12251F80}"/>
              </c:ext>
            </c:extLst>
          </c:dPt>
          <c:dPt>
            <c:idx val="106"/>
            <c:bubble3D val="0"/>
            <c:spPr>
              <a:solidFill>
                <a:schemeClr val="accent5">
                  <a:lumMod val="50000"/>
                  <a:lumOff val="50000"/>
                </a:schemeClr>
              </a:solidFill>
              <a:ln w="19050">
                <a:solidFill>
                  <a:schemeClr val="lt1"/>
                </a:solidFill>
              </a:ln>
              <a:effectLst/>
            </c:spPr>
            <c:extLst>
              <c:ext xmlns:c16="http://schemas.microsoft.com/office/drawing/2014/chart" uri="{C3380CC4-5D6E-409C-BE32-E72D297353CC}">
                <c16:uniqueId val="{000000D5-D485-4446-B7A8-186A12251F80}"/>
              </c:ext>
            </c:extLst>
          </c:dPt>
          <c:dPt>
            <c:idx val="107"/>
            <c:bubble3D val="0"/>
            <c:spPr>
              <a:solidFill>
                <a:schemeClr val="accent6">
                  <a:lumMod val="50000"/>
                  <a:lumOff val="50000"/>
                </a:schemeClr>
              </a:solidFill>
              <a:ln w="19050">
                <a:solidFill>
                  <a:schemeClr val="lt1"/>
                </a:solidFill>
              </a:ln>
              <a:effectLst/>
            </c:spPr>
            <c:extLst>
              <c:ext xmlns:c16="http://schemas.microsoft.com/office/drawing/2014/chart" uri="{C3380CC4-5D6E-409C-BE32-E72D297353CC}">
                <c16:uniqueId val="{000000D7-D485-4446-B7A8-186A12251F80}"/>
              </c:ext>
            </c:extLst>
          </c:dPt>
          <c:dPt>
            <c:idx val="108"/>
            <c:bubble3D val="0"/>
            <c:spPr>
              <a:solidFill>
                <a:schemeClr val="accent1"/>
              </a:solidFill>
              <a:ln w="19050">
                <a:solidFill>
                  <a:schemeClr val="lt1"/>
                </a:solidFill>
              </a:ln>
              <a:effectLst/>
            </c:spPr>
            <c:extLst>
              <c:ext xmlns:c16="http://schemas.microsoft.com/office/drawing/2014/chart" uri="{C3380CC4-5D6E-409C-BE32-E72D297353CC}">
                <c16:uniqueId val="{000000D9-D485-4446-B7A8-186A12251F80}"/>
              </c:ext>
            </c:extLst>
          </c:dPt>
          <c:dPt>
            <c:idx val="109"/>
            <c:bubble3D val="0"/>
            <c:spPr>
              <a:solidFill>
                <a:schemeClr val="accent2"/>
              </a:solidFill>
              <a:ln w="19050">
                <a:solidFill>
                  <a:schemeClr val="lt1"/>
                </a:solidFill>
              </a:ln>
              <a:effectLst/>
            </c:spPr>
            <c:extLst>
              <c:ext xmlns:c16="http://schemas.microsoft.com/office/drawing/2014/chart" uri="{C3380CC4-5D6E-409C-BE32-E72D297353CC}">
                <c16:uniqueId val="{000000DB-D485-4446-B7A8-186A12251F80}"/>
              </c:ext>
            </c:extLst>
          </c:dPt>
          <c:dPt>
            <c:idx val="110"/>
            <c:bubble3D val="0"/>
            <c:spPr>
              <a:solidFill>
                <a:schemeClr val="accent3"/>
              </a:solidFill>
              <a:ln w="19050">
                <a:solidFill>
                  <a:schemeClr val="lt1"/>
                </a:solidFill>
              </a:ln>
              <a:effectLst/>
            </c:spPr>
            <c:extLst>
              <c:ext xmlns:c16="http://schemas.microsoft.com/office/drawing/2014/chart" uri="{C3380CC4-5D6E-409C-BE32-E72D297353CC}">
                <c16:uniqueId val="{000000DD-D485-4446-B7A8-186A12251F80}"/>
              </c:ext>
            </c:extLst>
          </c:dPt>
          <c:dPt>
            <c:idx val="111"/>
            <c:bubble3D val="0"/>
            <c:spPr>
              <a:solidFill>
                <a:schemeClr val="accent4"/>
              </a:solidFill>
              <a:ln w="19050">
                <a:solidFill>
                  <a:schemeClr val="lt1"/>
                </a:solidFill>
              </a:ln>
              <a:effectLst/>
            </c:spPr>
            <c:extLst>
              <c:ext xmlns:c16="http://schemas.microsoft.com/office/drawing/2014/chart" uri="{C3380CC4-5D6E-409C-BE32-E72D297353CC}">
                <c16:uniqueId val="{000000DF-D485-4446-B7A8-186A12251F80}"/>
              </c:ext>
            </c:extLst>
          </c:dPt>
          <c:dPt>
            <c:idx val="112"/>
            <c:bubble3D val="0"/>
            <c:spPr>
              <a:solidFill>
                <a:schemeClr val="accent5"/>
              </a:solidFill>
              <a:ln w="19050">
                <a:solidFill>
                  <a:schemeClr val="lt1"/>
                </a:solidFill>
              </a:ln>
              <a:effectLst/>
            </c:spPr>
            <c:extLst>
              <c:ext xmlns:c16="http://schemas.microsoft.com/office/drawing/2014/chart" uri="{C3380CC4-5D6E-409C-BE32-E72D297353CC}">
                <c16:uniqueId val="{000000E1-D485-4446-B7A8-186A12251F80}"/>
              </c:ext>
            </c:extLst>
          </c:dPt>
          <c:dPt>
            <c:idx val="113"/>
            <c:bubble3D val="0"/>
            <c:spPr>
              <a:solidFill>
                <a:schemeClr val="accent6"/>
              </a:solidFill>
              <a:ln w="19050">
                <a:solidFill>
                  <a:schemeClr val="lt1"/>
                </a:solidFill>
              </a:ln>
              <a:effectLst/>
            </c:spPr>
            <c:extLst>
              <c:ext xmlns:c16="http://schemas.microsoft.com/office/drawing/2014/chart" uri="{C3380CC4-5D6E-409C-BE32-E72D297353CC}">
                <c16:uniqueId val="{000000E3-D485-4446-B7A8-186A12251F80}"/>
              </c:ext>
            </c:extLst>
          </c:dPt>
          <c:dPt>
            <c:idx val="114"/>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E5-D485-4446-B7A8-186A12251F80}"/>
              </c:ext>
            </c:extLst>
          </c:dPt>
          <c:dPt>
            <c:idx val="115"/>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E7-D485-4446-B7A8-186A12251F80}"/>
              </c:ext>
            </c:extLst>
          </c:dPt>
          <c:dPt>
            <c:idx val="116"/>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E9-D485-4446-B7A8-186A12251F80}"/>
              </c:ext>
            </c:extLst>
          </c:dPt>
          <c:dPt>
            <c:idx val="117"/>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EB-D485-4446-B7A8-186A12251F80}"/>
              </c:ext>
            </c:extLst>
          </c:dPt>
          <c:dPt>
            <c:idx val="118"/>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ED-D485-4446-B7A8-186A12251F80}"/>
              </c:ext>
            </c:extLst>
          </c:dPt>
          <c:dPt>
            <c:idx val="119"/>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EF-D485-4446-B7A8-186A12251F80}"/>
              </c:ext>
            </c:extLst>
          </c:dPt>
          <c:dPt>
            <c:idx val="120"/>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F1-D485-4446-B7A8-186A12251F80}"/>
              </c:ext>
            </c:extLst>
          </c:dPt>
          <c:dPt>
            <c:idx val="121"/>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F3-D485-4446-B7A8-186A12251F80}"/>
              </c:ext>
            </c:extLst>
          </c:dPt>
          <c:dPt>
            <c:idx val="122"/>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F5-D485-4446-B7A8-186A12251F80}"/>
              </c:ext>
            </c:extLst>
          </c:dPt>
          <c:dPt>
            <c:idx val="123"/>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F7-D485-4446-B7A8-186A12251F80}"/>
              </c:ext>
            </c:extLst>
          </c:dPt>
          <c:dPt>
            <c:idx val="124"/>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F9-D485-4446-B7A8-186A12251F80}"/>
              </c:ext>
            </c:extLst>
          </c:dPt>
          <c:dPt>
            <c:idx val="125"/>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FB-D485-4446-B7A8-186A12251F80}"/>
              </c:ext>
            </c:extLst>
          </c:dPt>
          <c:dPt>
            <c:idx val="126"/>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FD-D485-4446-B7A8-186A12251F80}"/>
              </c:ext>
            </c:extLst>
          </c:dPt>
          <c:dPt>
            <c:idx val="127"/>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FF-D485-4446-B7A8-186A12251F80}"/>
              </c:ext>
            </c:extLst>
          </c:dPt>
          <c:dPt>
            <c:idx val="128"/>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101-D485-4446-B7A8-186A12251F80}"/>
              </c:ext>
            </c:extLst>
          </c:dPt>
          <c:dPt>
            <c:idx val="129"/>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103-D485-4446-B7A8-186A12251F80}"/>
              </c:ext>
            </c:extLst>
          </c:dPt>
          <c:dPt>
            <c:idx val="130"/>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105-D485-4446-B7A8-186A12251F80}"/>
              </c:ext>
            </c:extLst>
          </c:dPt>
          <c:dPt>
            <c:idx val="13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107-D485-4446-B7A8-186A12251F80}"/>
              </c:ext>
            </c:extLst>
          </c:dPt>
          <c:dPt>
            <c:idx val="13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109-D485-4446-B7A8-186A12251F80}"/>
              </c:ext>
            </c:extLst>
          </c:dPt>
          <c:dPt>
            <c:idx val="133"/>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10B-D485-4446-B7A8-186A12251F80}"/>
              </c:ext>
            </c:extLst>
          </c:dPt>
          <c:dPt>
            <c:idx val="134"/>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10D-D485-4446-B7A8-186A12251F80}"/>
              </c:ext>
            </c:extLst>
          </c:dPt>
          <c:dPt>
            <c:idx val="13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10F-D485-4446-B7A8-186A12251F80}"/>
              </c:ext>
            </c:extLst>
          </c:dPt>
          <c:dPt>
            <c:idx val="136"/>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111-D485-4446-B7A8-186A12251F80}"/>
              </c:ext>
            </c:extLst>
          </c:dPt>
          <c:dPt>
            <c:idx val="137"/>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113-D485-4446-B7A8-186A12251F80}"/>
              </c:ext>
            </c:extLst>
          </c:dPt>
          <c:dPt>
            <c:idx val="138"/>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115-D485-4446-B7A8-186A12251F80}"/>
              </c:ext>
            </c:extLst>
          </c:dPt>
          <c:dPt>
            <c:idx val="139"/>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117-D485-4446-B7A8-186A12251F80}"/>
              </c:ext>
            </c:extLst>
          </c:dPt>
          <c:dPt>
            <c:idx val="140"/>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119-D485-4446-B7A8-186A12251F80}"/>
              </c:ext>
            </c:extLst>
          </c:dPt>
          <c:dPt>
            <c:idx val="141"/>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11B-D485-4446-B7A8-186A12251F80}"/>
              </c:ext>
            </c:extLst>
          </c:dPt>
          <c:dPt>
            <c:idx val="142"/>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11D-D485-4446-B7A8-186A12251F80}"/>
              </c:ext>
            </c:extLst>
          </c:dPt>
          <c:dPt>
            <c:idx val="143"/>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11F-D485-4446-B7A8-186A12251F80}"/>
              </c:ext>
            </c:extLst>
          </c:dPt>
          <c:dPt>
            <c:idx val="144"/>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121-D485-4446-B7A8-186A12251F80}"/>
              </c:ext>
            </c:extLst>
          </c:dPt>
          <c:dPt>
            <c:idx val="145"/>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123-D485-4446-B7A8-186A12251F80}"/>
              </c:ext>
            </c:extLst>
          </c:dPt>
          <c:dPt>
            <c:idx val="146"/>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125-D485-4446-B7A8-186A12251F80}"/>
              </c:ext>
            </c:extLst>
          </c:dPt>
          <c:dPt>
            <c:idx val="147"/>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127-D485-4446-B7A8-186A12251F80}"/>
              </c:ext>
            </c:extLst>
          </c:dPt>
          <c:dPt>
            <c:idx val="148"/>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129-D485-4446-B7A8-186A12251F80}"/>
              </c:ext>
            </c:extLst>
          </c:dPt>
          <c:dPt>
            <c:idx val="149"/>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12B-D485-4446-B7A8-186A12251F80}"/>
              </c:ext>
            </c:extLst>
          </c:dPt>
          <c:dPt>
            <c:idx val="150"/>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12D-D485-4446-B7A8-186A12251F80}"/>
              </c:ext>
            </c:extLst>
          </c:dPt>
          <c:dPt>
            <c:idx val="151"/>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12F-D485-4446-B7A8-186A12251F80}"/>
              </c:ext>
            </c:extLst>
          </c:dPt>
          <c:dPt>
            <c:idx val="152"/>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131-D485-4446-B7A8-186A12251F80}"/>
              </c:ext>
            </c:extLst>
          </c:dPt>
          <c:dPt>
            <c:idx val="153"/>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133-D485-4446-B7A8-186A12251F80}"/>
              </c:ext>
            </c:extLst>
          </c:dPt>
          <c:dPt>
            <c:idx val="154"/>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135-D485-4446-B7A8-186A12251F80}"/>
              </c:ext>
            </c:extLst>
          </c:dPt>
          <c:dPt>
            <c:idx val="155"/>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137-D485-4446-B7A8-186A12251F80}"/>
              </c:ext>
            </c:extLst>
          </c:dPt>
          <c:dPt>
            <c:idx val="156"/>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139-D485-4446-B7A8-186A12251F80}"/>
              </c:ext>
            </c:extLst>
          </c:dPt>
          <c:dPt>
            <c:idx val="157"/>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13B-D485-4446-B7A8-186A12251F80}"/>
              </c:ext>
            </c:extLst>
          </c:dPt>
          <c:dPt>
            <c:idx val="158"/>
            <c:bubble3D val="0"/>
            <c:spPr>
              <a:solidFill>
                <a:schemeClr val="accent3">
                  <a:lumMod val="50000"/>
                  <a:lumOff val="50000"/>
                </a:schemeClr>
              </a:solidFill>
              <a:ln w="19050">
                <a:solidFill>
                  <a:schemeClr val="lt1"/>
                </a:solidFill>
              </a:ln>
              <a:effectLst/>
            </c:spPr>
            <c:extLst>
              <c:ext xmlns:c16="http://schemas.microsoft.com/office/drawing/2014/chart" uri="{C3380CC4-5D6E-409C-BE32-E72D297353CC}">
                <c16:uniqueId val="{0000013D-D485-4446-B7A8-186A12251F80}"/>
              </c:ext>
            </c:extLst>
          </c:dPt>
          <c:dPt>
            <c:idx val="159"/>
            <c:bubble3D val="0"/>
            <c:spPr>
              <a:solidFill>
                <a:schemeClr val="accent4">
                  <a:lumMod val="50000"/>
                  <a:lumOff val="50000"/>
                </a:schemeClr>
              </a:solidFill>
              <a:ln w="19050">
                <a:solidFill>
                  <a:schemeClr val="lt1"/>
                </a:solidFill>
              </a:ln>
              <a:effectLst/>
            </c:spPr>
            <c:extLst>
              <c:ext xmlns:c16="http://schemas.microsoft.com/office/drawing/2014/chart" uri="{C3380CC4-5D6E-409C-BE32-E72D297353CC}">
                <c16:uniqueId val="{0000013F-D485-4446-B7A8-186A12251F80}"/>
              </c:ext>
            </c:extLst>
          </c:dPt>
          <c:dPt>
            <c:idx val="160"/>
            <c:bubble3D val="0"/>
            <c:spPr>
              <a:solidFill>
                <a:schemeClr val="accent5">
                  <a:lumMod val="50000"/>
                  <a:lumOff val="50000"/>
                </a:schemeClr>
              </a:solidFill>
              <a:ln w="19050">
                <a:solidFill>
                  <a:schemeClr val="lt1"/>
                </a:solidFill>
              </a:ln>
              <a:effectLst/>
            </c:spPr>
            <c:extLst>
              <c:ext xmlns:c16="http://schemas.microsoft.com/office/drawing/2014/chart" uri="{C3380CC4-5D6E-409C-BE32-E72D297353CC}">
                <c16:uniqueId val="{00000141-D485-4446-B7A8-186A12251F80}"/>
              </c:ext>
            </c:extLst>
          </c:dPt>
          <c:dPt>
            <c:idx val="161"/>
            <c:bubble3D val="0"/>
            <c:spPr>
              <a:solidFill>
                <a:schemeClr val="accent6">
                  <a:lumMod val="50000"/>
                  <a:lumOff val="50000"/>
                </a:schemeClr>
              </a:solidFill>
              <a:ln w="19050">
                <a:solidFill>
                  <a:schemeClr val="lt1"/>
                </a:solidFill>
              </a:ln>
              <a:effectLst/>
            </c:spPr>
            <c:extLst>
              <c:ext xmlns:c16="http://schemas.microsoft.com/office/drawing/2014/chart" uri="{C3380CC4-5D6E-409C-BE32-E72D297353CC}">
                <c16:uniqueId val="{00000143-D485-4446-B7A8-186A12251F80}"/>
              </c:ext>
            </c:extLst>
          </c:dPt>
          <c:dPt>
            <c:idx val="162"/>
            <c:bubble3D val="0"/>
            <c:spPr>
              <a:solidFill>
                <a:schemeClr val="accent1"/>
              </a:solidFill>
              <a:ln w="19050">
                <a:solidFill>
                  <a:schemeClr val="lt1"/>
                </a:solidFill>
              </a:ln>
              <a:effectLst/>
            </c:spPr>
            <c:extLst>
              <c:ext xmlns:c16="http://schemas.microsoft.com/office/drawing/2014/chart" uri="{C3380CC4-5D6E-409C-BE32-E72D297353CC}">
                <c16:uniqueId val="{00000145-D485-4446-B7A8-186A12251F80}"/>
              </c:ext>
            </c:extLst>
          </c:dPt>
          <c:dPt>
            <c:idx val="163"/>
            <c:bubble3D val="0"/>
            <c:spPr>
              <a:solidFill>
                <a:schemeClr val="accent2"/>
              </a:solidFill>
              <a:ln w="19050">
                <a:solidFill>
                  <a:schemeClr val="lt1"/>
                </a:solidFill>
              </a:ln>
              <a:effectLst/>
            </c:spPr>
            <c:extLst>
              <c:ext xmlns:c16="http://schemas.microsoft.com/office/drawing/2014/chart" uri="{C3380CC4-5D6E-409C-BE32-E72D297353CC}">
                <c16:uniqueId val="{00000147-D485-4446-B7A8-186A12251F80}"/>
              </c:ext>
            </c:extLst>
          </c:dPt>
          <c:dPt>
            <c:idx val="164"/>
            <c:bubble3D val="0"/>
            <c:spPr>
              <a:solidFill>
                <a:schemeClr val="accent3"/>
              </a:solidFill>
              <a:ln w="19050">
                <a:solidFill>
                  <a:schemeClr val="lt1"/>
                </a:solidFill>
              </a:ln>
              <a:effectLst/>
            </c:spPr>
            <c:extLst>
              <c:ext xmlns:c16="http://schemas.microsoft.com/office/drawing/2014/chart" uri="{C3380CC4-5D6E-409C-BE32-E72D297353CC}">
                <c16:uniqueId val="{00000149-D485-4446-B7A8-186A12251F80}"/>
              </c:ext>
            </c:extLst>
          </c:dPt>
          <c:dPt>
            <c:idx val="165"/>
            <c:bubble3D val="0"/>
            <c:spPr>
              <a:solidFill>
                <a:schemeClr val="accent4"/>
              </a:solidFill>
              <a:ln w="19050">
                <a:solidFill>
                  <a:schemeClr val="lt1"/>
                </a:solidFill>
              </a:ln>
              <a:effectLst/>
            </c:spPr>
            <c:extLst>
              <c:ext xmlns:c16="http://schemas.microsoft.com/office/drawing/2014/chart" uri="{C3380CC4-5D6E-409C-BE32-E72D297353CC}">
                <c16:uniqueId val="{0000014B-D485-4446-B7A8-186A12251F80}"/>
              </c:ext>
            </c:extLst>
          </c:dPt>
          <c:dPt>
            <c:idx val="166"/>
            <c:bubble3D val="0"/>
            <c:spPr>
              <a:solidFill>
                <a:schemeClr val="accent5"/>
              </a:solidFill>
              <a:ln w="19050">
                <a:solidFill>
                  <a:schemeClr val="lt1"/>
                </a:solidFill>
              </a:ln>
              <a:effectLst/>
            </c:spPr>
            <c:extLst>
              <c:ext xmlns:c16="http://schemas.microsoft.com/office/drawing/2014/chart" uri="{C3380CC4-5D6E-409C-BE32-E72D297353CC}">
                <c16:uniqueId val="{0000014D-D485-4446-B7A8-186A12251F80}"/>
              </c:ext>
            </c:extLst>
          </c:dPt>
          <c:dPt>
            <c:idx val="167"/>
            <c:bubble3D val="0"/>
            <c:spPr>
              <a:solidFill>
                <a:schemeClr val="accent6"/>
              </a:solidFill>
              <a:ln w="19050">
                <a:solidFill>
                  <a:schemeClr val="lt1"/>
                </a:solidFill>
              </a:ln>
              <a:effectLst/>
            </c:spPr>
            <c:extLst>
              <c:ext xmlns:c16="http://schemas.microsoft.com/office/drawing/2014/chart" uri="{C3380CC4-5D6E-409C-BE32-E72D297353CC}">
                <c16:uniqueId val="{0000014F-D485-4446-B7A8-186A12251F80}"/>
              </c:ext>
            </c:extLst>
          </c:dPt>
          <c:dPt>
            <c:idx val="168"/>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51-D485-4446-B7A8-186A12251F80}"/>
              </c:ext>
            </c:extLst>
          </c:dPt>
          <c:dPt>
            <c:idx val="169"/>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53-D485-4446-B7A8-186A12251F80}"/>
              </c:ext>
            </c:extLst>
          </c:dPt>
          <c:dPt>
            <c:idx val="170"/>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55-D485-4446-B7A8-186A12251F80}"/>
              </c:ext>
            </c:extLst>
          </c:dPt>
          <c:dPt>
            <c:idx val="171"/>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57-D485-4446-B7A8-186A12251F80}"/>
              </c:ext>
            </c:extLst>
          </c:dPt>
          <c:dPt>
            <c:idx val="172"/>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59-D485-4446-B7A8-186A12251F80}"/>
              </c:ext>
            </c:extLst>
          </c:dPt>
          <c:dPt>
            <c:idx val="17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15B-D485-4446-B7A8-186A12251F80}"/>
              </c:ext>
            </c:extLst>
          </c:dPt>
          <c:dPt>
            <c:idx val="174"/>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15D-D485-4446-B7A8-186A12251F80}"/>
              </c:ext>
            </c:extLst>
          </c:dPt>
          <c:dPt>
            <c:idx val="175"/>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15F-D485-4446-B7A8-186A12251F80}"/>
              </c:ext>
            </c:extLst>
          </c:dPt>
          <c:dPt>
            <c:idx val="176"/>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1-D485-4446-B7A8-186A12251F80}"/>
              </c:ext>
            </c:extLst>
          </c:dPt>
          <c:dPt>
            <c:idx val="17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163-D485-4446-B7A8-186A12251F80}"/>
              </c:ext>
            </c:extLst>
          </c:dPt>
          <c:dPt>
            <c:idx val="178"/>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165-D485-4446-B7A8-186A12251F80}"/>
              </c:ext>
            </c:extLst>
          </c:dPt>
          <c:dPt>
            <c:idx val="179"/>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167-D485-4446-B7A8-186A12251F80}"/>
              </c:ext>
            </c:extLst>
          </c:dPt>
          <c:dPt>
            <c:idx val="180"/>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169-D485-4446-B7A8-186A12251F80}"/>
              </c:ext>
            </c:extLst>
          </c:dPt>
          <c:dPt>
            <c:idx val="181"/>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16B-D485-4446-B7A8-186A12251F80}"/>
              </c:ext>
            </c:extLst>
          </c:dPt>
          <c:dPt>
            <c:idx val="182"/>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16D-D485-4446-B7A8-186A12251F80}"/>
              </c:ext>
            </c:extLst>
          </c:dPt>
          <c:dPt>
            <c:idx val="183"/>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16F-D485-4446-B7A8-186A12251F80}"/>
              </c:ext>
            </c:extLst>
          </c:dPt>
          <c:dPt>
            <c:idx val="184"/>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171-D485-4446-B7A8-186A12251F80}"/>
              </c:ext>
            </c:extLst>
          </c:dPt>
          <c:dPt>
            <c:idx val="185"/>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173-D485-4446-B7A8-186A12251F80}"/>
              </c:ext>
            </c:extLst>
          </c:dPt>
          <c:dPt>
            <c:idx val="18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175-D485-4446-B7A8-186A12251F80}"/>
              </c:ext>
            </c:extLst>
          </c:dPt>
          <c:dPt>
            <c:idx val="187"/>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177-D485-4446-B7A8-186A12251F80}"/>
              </c:ext>
            </c:extLst>
          </c:dPt>
          <c:dPt>
            <c:idx val="188"/>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179-D485-4446-B7A8-186A12251F80}"/>
              </c:ext>
            </c:extLst>
          </c:dPt>
          <c:dPt>
            <c:idx val="189"/>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17B-D485-4446-B7A8-186A12251F80}"/>
              </c:ext>
            </c:extLst>
          </c:dPt>
          <c:dPt>
            <c:idx val="190"/>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17D-D485-4446-B7A8-186A12251F80}"/>
              </c:ext>
            </c:extLst>
          </c:dPt>
          <c:dPt>
            <c:idx val="19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17F-D485-4446-B7A8-186A12251F80}"/>
              </c:ext>
            </c:extLst>
          </c:dPt>
          <c:dPt>
            <c:idx val="192"/>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181-D485-4446-B7A8-186A12251F80}"/>
              </c:ext>
            </c:extLst>
          </c:dPt>
          <c:dPt>
            <c:idx val="193"/>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183-D485-4446-B7A8-186A12251F80}"/>
              </c:ext>
            </c:extLst>
          </c:dPt>
          <c:dPt>
            <c:idx val="194"/>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185-D485-4446-B7A8-186A12251F80}"/>
              </c:ext>
            </c:extLst>
          </c:dPt>
          <c:dPt>
            <c:idx val="195"/>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187-D485-4446-B7A8-186A12251F80}"/>
              </c:ext>
            </c:extLst>
          </c:dPt>
          <c:dPt>
            <c:idx val="196"/>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189-D485-4446-B7A8-186A12251F80}"/>
              </c:ext>
            </c:extLst>
          </c:dPt>
          <c:dPt>
            <c:idx val="197"/>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18B-D485-4446-B7A8-186A12251F80}"/>
              </c:ext>
            </c:extLst>
          </c:dPt>
          <c:dPt>
            <c:idx val="198"/>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18D-D485-4446-B7A8-186A12251F80}"/>
              </c:ext>
            </c:extLst>
          </c:dPt>
          <c:dPt>
            <c:idx val="199"/>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18F-D485-4446-B7A8-186A12251F80}"/>
              </c:ext>
            </c:extLst>
          </c:dPt>
          <c:dPt>
            <c:idx val="200"/>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191-D485-4446-B7A8-186A12251F80}"/>
              </c:ext>
            </c:extLst>
          </c:dPt>
          <c:dPt>
            <c:idx val="201"/>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193-D485-4446-B7A8-186A12251F80}"/>
              </c:ext>
            </c:extLst>
          </c:dPt>
          <c:dPt>
            <c:idx val="202"/>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195-D485-4446-B7A8-186A12251F80}"/>
              </c:ext>
            </c:extLst>
          </c:dPt>
          <c:dPt>
            <c:idx val="203"/>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197-D485-4446-B7A8-186A12251F80}"/>
              </c:ext>
            </c:extLst>
          </c:dPt>
          <c:dPt>
            <c:idx val="204"/>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199-D485-4446-B7A8-186A12251F80}"/>
              </c:ext>
            </c:extLst>
          </c:dPt>
          <c:dPt>
            <c:idx val="205"/>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19B-D485-4446-B7A8-186A12251F80}"/>
              </c:ext>
            </c:extLst>
          </c:dPt>
          <c:dPt>
            <c:idx val="206"/>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19D-D485-4446-B7A8-186A12251F80}"/>
              </c:ext>
            </c:extLst>
          </c:dPt>
          <c:dPt>
            <c:idx val="207"/>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19F-D485-4446-B7A8-186A12251F80}"/>
              </c:ext>
            </c:extLst>
          </c:dPt>
          <c:dPt>
            <c:idx val="208"/>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1A1-D485-4446-B7A8-186A12251F80}"/>
              </c:ext>
            </c:extLst>
          </c:dPt>
          <c:dPt>
            <c:idx val="209"/>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1A3-D485-4446-B7A8-186A12251F80}"/>
              </c:ext>
            </c:extLst>
          </c:dPt>
          <c:dPt>
            <c:idx val="210"/>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1A5-D485-4446-B7A8-186A12251F80}"/>
              </c:ext>
            </c:extLst>
          </c:dPt>
          <c:dPt>
            <c:idx val="211"/>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1A7-D485-4446-B7A8-186A12251F80}"/>
              </c:ext>
            </c:extLst>
          </c:dPt>
          <c:dPt>
            <c:idx val="212"/>
            <c:bubble3D val="0"/>
            <c:spPr>
              <a:solidFill>
                <a:schemeClr val="accent3">
                  <a:lumMod val="50000"/>
                  <a:lumOff val="50000"/>
                </a:schemeClr>
              </a:solidFill>
              <a:ln w="19050">
                <a:solidFill>
                  <a:schemeClr val="lt1"/>
                </a:solidFill>
              </a:ln>
              <a:effectLst/>
            </c:spPr>
            <c:extLst>
              <c:ext xmlns:c16="http://schemas.microsoft.com/office/drawing/2014/chart" uri="{C3380CC4-5D6E-409C-BE32-E72D297353CC}">
                <c16:uniqueId val="{000001A9-D485-4446-B7A8-186A12251F80}"/>
              </c:ext>
            </c:extLst>
          </c:dPt>
          <c:dPt>
            <c:idx val="213"/>
            <c:bubble3D val="0"/>
            <c:spPr>
              <a:solidFill>
                <a:schemeClr val="accent4">
                  <a:lumMod val="50000"/>
                  <a:lumOff val="50000"/>
                </a:schemeClr>
              </a:solidFill>
              <a:ln w="19050">
                <a:solidFill>
                  <a:schemeClr val="lt1"/>
                </a:solidFill>
              </a:ln>
              <a:effectLst/>
            </c:spPr>
            <c:extLst>
              <c:ext xmlns:c16="http://schemas.microsoft.com/office/drawing/2014/chart" uri="{C3380CC4-5D6E-409C-BE32-E72D297353CC}">
                <c16:uniqueId val="{000001AB-D485-4446-B7A8-186A12251F80}"/>
              </c:ext>
            </c:extLst>
          </c:dPt>
          <c:dPt>
            <c:idx val="214"/>
            <c:bubble3D val="0"/>
            <c:spPr>
              <a:solidFill>
                <a:schemeClr val="accent5">
                  <a:lumMod val="50000"/>
                  <a:lumOff val="50000"/>
                </a:schemeClr>
              </a:solidFill>
              <a:ln w="19050">
                <a:solidFill>
                  <a:schemeClr val="lt1"/>
                </a:solidFill>
              </a:ln>
              <a:effectLst/>
            </c:spPr>
            <c:extLst>
              <c:ext xmlns:c16="http://schemas.microsoft.com/office/drawing/2014/chart" uri="{C3380CC4-5D6E-409C-BE32-E72D297353CC}">
                <c16:uniqueId val="{000001AD-D485-4446-B7A8-186A12251F80}"/>
              </c:ext>
            </c:extLst>
          </c:dPt>
          <c:dPt>
            <c:idx val="215"/>
            <c:bubble3D val="0"/>
            <c:spPr>
              <a:solidFill>
                <a:schemeClr val="accent6">
                  <a:lumMod val="50000"/>
                  <a:lumOff val="50000"/>
                </a:schemeClr>
              </a:solidFill>
              <a:ln w="19050">
                <a:solidFill>
                  <a:schemeClr val="lt1"/>
                </a:solidFill>
              </a:ln>
              <a:effectLst/>
            </c:spPr>
            <c:extLst>
              <c:ext xmlns:c16="http://schemas.microsoft.com/office/drawing/2014/chart" uri="{C3380CC4-5D6E-409C-BE32-E72D297353CC}">
                <c16:uniqueId val="{000001AF-D485-4446-B7A8-186A12251F80}"/>
              </c:ext>
            </c:extLst>
          </c:dPt>
          <c:dPt>
            <c:idx val="216"/>
            <c:bubble3D val="0"/>
            <c:spPr>
              <a:solidFill>
                <a:schemeClr val="accent1"/>
              </a:solidFill>
              <a:ln w="19050">
                <a:solidFill>
                  <a:schemeClr val="lt1"/>
                </a:solidFill>
              </a:ln>
              <a:effectLst/>
            </c:spPr>
            <c:extLst>
              <c:ext xmlns:c16="http://schemas.microsoft.com/office/drawing/2014/chart" uri="{C3380CC4-5D6E-409C-BE32-E72D297353CC}">
                <c16:uniqueId val="{000001B1-D485-4446-B7A8-186A12251F80}"/>
              </c:ext>
            </c:extLst>
          </c:dPt>
          <c:dPt>
            <c:idx val="217"/>
            <c:bubble3D val="0"/>
            <c:spPr>
              <a:solidFill>
                <a:schemeClr val="accent2"/>
              </a:solidFill>
              <a:ln w="19050">
                <a:solidFill>
                  <a:schemeClr val="lt1"/>
                </a:solidFill>
              </a:ln>
              <a:effectLst/>
            </c:spPr>
            <c:extLst>
              <c:ext xmlns:c16="http://schemas.microsoft.com/office/drawing/2014/chart" uri="{C3380CC4-5D6E-409C-BE32-E72D297353CC}">
                <c16:uniqueId val="{000001B3-D485-4446-B7A8-186A12251F80}"/>
              </c:ext>
            </c:extLst>
          </c:dPt>
          <c:dPt>
            <c:idx val="218"/>
            <c:bubble3D val="0"/>
            <c:spPr>
              <a:solidFill>
                <a:schemeClr val="accent3"/>
              </a:solidFill>
              <a:ln w="19050">
                <a:solidFill>
                  <a:schemeClr val="lt1"/>
                </a:solidFill>
              </a:ln>
              <a:effectLst/>
            </c:spPr>
            <c:extLst>
              <c:ext xmlns:c16="http://schemas.microsoft.com/office/drawing/2014/chart" uri="{C3380CC4-5D6E-409C-BE32-E72D297353CC}">
                <c16:uniqueId val="{000001B5-D485-4446-B7A8-186A12251F80}"/>
              </c:ext>
            </c:extLst>
          </c:dPt>
          <c:dPt>
            <c:idx val="219"/>
            <c:bubble3D val="0"/>
            <c:spPr>
              <a:solidFill>
                <a:schemeClr val="accent4"/>
              </a:solidFill>
              <a:ln w="19050">
                <a:solidFill>
                  <a:schemeClr val="lt1"/>
                </a:solidFill>
              </a:ln>
              <a:effectLst/>
            </c:spPr>
            <c:extLst>
              <c:ext xmlns:c16="http://schemas.microsoft.com/office/drawing/2014/chart" uri="{C3380CC4-5D6E-409C-BE32-E72D297353CC}">
                <c16:uniqueId val="{000001B7-D485-4446-B7A8-186A12251F80}"/>
              </c:ext>
            </c:extLst>
          </c:dPt>
          <c:dPt>
            <c:idx val="220"/>
            <c:bubble3D val="0"/>
            <c:spPr>
              <a:solidFill>
                <a:schemeClr val="accent5"/>
              </a:solidFill>
              <a:ln w="19050">
                <a:solidFill>
                  <a:schemeClr val="lt1"/>
                </a:solidFill>
              </a:ln>
              <a:effectLst/>
            </c:spPr>
            <c:extLst>
              <c:ext xmlns:c16="http://schemas.microsoft.com/office/drawing/2014/chart" uri="{C3380CC4-5D6E-409C-BE32-E72D297353CC}">
                <c16:uniqueId val="{000001B9-D485-4446-B7A8-186A12251F80}"/>
              </c:ext>
            </c:extLst>
          </c:dPt>
          <c:dPt>
            <c:idx val="221"/>
            <c:bubble3D val="0"/>
            <c:spPr>
              <a:solidFill>
                <a:schemeClr val="accent6"/>
              </a:solidFill>
              <a:ln w="19050">
                <a:solidFill>
                  <a:schemeClr val="lt1"/>
                </a:solidFill>
              </a:ln>
              <a:effectLst/>
            </c:spPr>
            <c:extLst>
              <c:ext xmlns:c16="http://schemas.microsoft.com/office/drawing/2014/chart" uri="{C3380CC4-5D6E-409C-BE32-E72D297353CC}">
                <c16:uniqueId val="{000001BB-D485-4446-B7A8-186A12251F80}"/>
              </c:ext>
            </c:extLst>
          </c:dPt>
          <c:dPt>
            <c:idx val="222"/>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BD-D485-4446-B7A8-186A12251F80}"/>
              </c:ext>
            </c:extLst>
          </c:dPt>
          <c:dPt>
            <c:idx val="22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BF-D485-4446-B7A8-186A12251F80}"/>
              </c:ext>
            </c:extLst>
          </c:dPt>
          <c:dPt>
            <c:idx val="22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C1-D485-4446-B7A8-186A12251F80}"/>
              </c:ext>
            </c:extLst>
          </c:dPt>
          <c:dPt>
            <c:idx val="22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C3-D485-4446-B7A8-186A12251F80}"/>
              </c:ext>
            </c:extLst>
          </c:dPt>
          <c:dPt>
            <c:idx val="226"/>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C5-D485-4446-B7A8-186A12251F80}"/>
              </c:ext>
            </c:extLst>
          </c:dPt>
          <c:dPt>
            <c:idx val="227"/>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1C7-D485-4446-B7A8-186A12251F80}"/>
              </c:ext>
            </c:extLst>
          </c:dPt>
          <c:dPt>
            <c:idx val="228"/>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1C9-D485-4446-B7A8-186A12251F80}"/>
              </c:ext>
            </c:extLst>
          </c:dPt>
          <c:dPt>
            <c:idx val="229"/>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1CB-D485-4446-B7A8-186A12251F80}"/>
              </c:ext>
            </c:extLst>
          </c:dPt>
          <c:dPt>
            <c:idx val="230"/>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D-D485-4446-B7A8-186A12251F80}"/>
              </c:ext>
            </c:extLst>
          </c:dPt>
          <c:dPt>
            <c:idx val="231"/>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1CF-D485-4446-B7A8-186A12251F80}"/>
              </c:ext>
            </c:extLst>
          </c:dPt>
          <c:dPt>
            <c:idx val="232"/>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1D1-D485-4446-B7A8-186A12251F80}"/>
              </c:ext>
            </c:extLst>
          </c:dPt>
          <c:dPt>
            <c:idx val="233"/>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1D3-D485-4446-B7A8-186A12251F80}"/>
              </c:ext>
            </c:extLst>
          </c:dPt>
          <c:dPt>
            <c:idx val="234"/>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1D5-D485-4446-B7A8-186A12251F80}"/>
              </c:ext>
            </c:extLst>
          </c:dPt>
          <c:dPt>
            <c:idx val="235"/>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1D7-D485-4446-B7A8-186A12251F80}"/>
              </c:ext>
            </c:extLst>
          </c:dPt>
          <c:dPt>
            <c:idx val="236"/>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1D9-D485-4446-B7A8-186A12251F80}"/>
              </c:ext>
            </c:extLst>
          </c:dPt>
          <c:dPt>
            <c:idx val="237"/>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1DB-D485-4446-B7A8-186A12251F80}"/>
              </c:ext>
            </c:extLst>
          </c:dPt>
          <c:dPt>
            <c:idx val="238"/>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1DD-D485-4446-B7A8-186A12251F80}"/>
              </c:ext>
            </c:extLst>
          </c:dPt>
          <c:dPt>
            <c:idx val="239"/>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1DF-D485-4446-B7A8-186A12251F80}"/>
              </c:ext>
            </c:extLst>
          </c:dPt>
          <c:dPt>
            <c:idx val="24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1E1-D485-4446-B7A8-186A12251F80}"/>
              </c:ext>
            </c:extLst>
          </c:dPt>
          <c:dPt>
            <c:idx val="24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1E3-D485-4446-B7A8-186A12251F80}"/>
              </c:ext>
            </c:extLst>
          </c:dPt>
          <c:dPt>
            <c:idx val="242"/>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1E5-D485-4446-B7A8-186A12251F80}"/>
              </c:ext>
            </c:extLst>
          </c:dPt>
          <c:dPt>
            <c:idx val="24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1E7-D485-4446-B7A8-186A12251F80}"/>
              </c:ext>
            </c:extLst>
          </c:dPt>
          <c:dPt>
            <c:idx val="24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1E9-D485-4446-B7A8-186A12251F80}"/>
              </c:ext>
            </c:extLst>
          </c:dPt>
          <c:dPt>
            <c:idx val="245"/>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1EB-D485-4446-B7A8-186A12251F80}"/>
              </c:ext>
            </c:extLst>
          </c:dPt>
          <c:dPt>
            <c:idx val="246"/>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1ED-D485-4446-B7A8-186A12251F80}"/>
              </c:ext>
            </c:extLst>
          </c:dPt>
          <c:dPt>
            <c:idx val="247"/>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1EF-D485-4446-B7A8-186A12251F80}"/>
              </c:ext>
            </c:extLst>
          </c:dPt>
          <c:dPt>
            <c:idx val="248"/>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1F1-D485-4446-B7A8-186A12251F80}"/>
              </c:ext>
            </c:extLst>
          </c:dPt>
          <c:dPt>
            <c:idx val="24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1F3-D485-4446-B7A8-186A12251F80}"/>
              </c:ext>
            </c:extLst>
          </c:dPt>
          <c:dPt>
            <c:idx val="250"/>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1F5-D485-4446-B7A8-186A12251F80}"/>
              </c:ext>
            </c:extLst>
          </c:dPt>
          <c:dPt>
            <c:idx val="251"/>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1F7-D485-4446-B7A8-186A12251F80}"/>
              </c:ext>
            </c:extLst>
          </c:dPt>
          <c:dPt>
            <c:idx val="252"/>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1F9-D485-4446-B7A8-186A12251F80}"/>
              </c:ext>
            </c:extLst>
          </c:dPt>
          <c:dPt>
            <c:idx val="253"/>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1FB-D485-4446-B7A8-186A12251F80}"/>
              </c:ext>
            </c:extLst>
          </c:dPt>
          <c:dPt>
            <c:idx val="254"/>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1FD-D485-4446-B7A8-186A12251F80}"/>
              </c:ext>
            </c:extLst>
          </c:dPt>
          <c:dPt>
            <c:idx val="255"/>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1FF-D485-4446-B7A8-186A12251F80}"/>
              </c:ext>
            </c:extLst>
          </c:dPt>
          <c:dPt>
            <c:idx val="256"/>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201-D485-4446-B7A8-186A12251F80}"/>
              </c:ext>
            </c:extLst>
          </c:dPt>
          <c:dPt>
            <c:idx val="257"/>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203-D485-4446-B7A8-186A12251F80}"/>
              </c:ext>
            </c:extLst>
          </c:dPt>
          <c:dPt>
            <c:idx val="258"/>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205-D485-4446-B7A8-186A12251F80}"/>
              </c:ext>
            </c:extLst>
          </c:dPt>
          <c:dPt>
            <c:idx val="259"/>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207-D485-4446-B7A8-186A12251F80}"/>
              </c:ext>
            </c:extLst>
          </c:dPt>
          <c:dPt>
            <c:idx val="260"/>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209-D485-4446-B7A8-186A12251F80}"/>
              </c:ext>
            </c:extLst>
          </c:dPt>
          <c:dPt>
            <c:idx val="261"/>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20B-D485-4446-B7A8-186A12251F80}"/>
              </c:ext>
            </c:extLst>
          </c:dPt>
          <c:dPt>
            <c:idx val="262"/>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20D-D485-4446-B7A8-186A12251F80}"/>
              </c:ext>
            </c:extLst>
          </c:dPt>
          <c:dLbls>
            <c:dLbl>
              <c:idx val="0"/>
              <c:layout>
                <c:manualLayout>
                  <c:x val="2.1835295250371964E-2"/>
                  <c:y val="-4.172662130511995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85-4446-B7A8-186A12251F80}"/>
                </c:ext>
              </c:extLst>
            </c:dLbl>
            <c:dLbl>
              <c:idx val="1"/>
              <c:layout>
                <c:manualLayout>
                  <c:x val="1.5011765484630724E-2"/>
                  <c:y val="1.87769795873040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85-4446-B7A8-186A12251F80}"/>
                </c:ext>
              </c:extLst>
            </c:dLbl>
            <c:dLbl>
              <c:idx val="9"/>
              <c:layout>
                <c:manualLayout>
                  <c:x val="-8.1882357188894361E-3"/>
                  <c:y val="-6.258993195767995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485-4446-B7A8-186A12251F80}"/>
                </c:ext>
              </c:extLst>
            </c:dLbl>
            <c:dLbl>
              <c:idx val="11"/>
              <c:layout>
                <c:manualLayout>
                  <c:x val="8.0639100370108546E-2"/>
                  <c:y val="4.036222394582690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485-4446-B7A8-186A12251F8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Frutiger 45 Light" pitchFamily="34" charset="0"/>
                    <a:ea typeface="+mn-ea"/>
                    <a:cs typeface="+mn-cs"/>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Workings!$A$25:$A$287</c:f>
              <c:strCache>
                <c:ptCount val="10"/>
                <c:pt idx="0">
                  <c:v>Acer </c:v>
                </c:pt>
                <c:pt idx="1">
                  <c:v>Crataegus </c:v>
                </c:pt>
                <c:pt idx="2">
                  <c:v>Fagus </c:v>
                </c:pt>
                <c:pt idx="3">
                  <c:v>Fraxinus </c:v>
                </c:pt>
                <c:pt idx="4">
                  <c:v>Ilex </c:v>
                </c:pt>
                <c:pt idx="5">
                  <c:v>Picea </c:v>
                </c:pt>
                <c:pt idx="6">
                  <c:v>Prunus </c:v>
                </c:pt>
                <c:pt idx="7">
                  <c:v>Quercus </c:v>
                </c:pt>
                <c:pt idx="8">
                  <c:v>Thuja </c:v>
                </c:pt>
                <c:pt idx="9">
                  <c:v>Ulmus </c:v>
                </c:pt>
              </c:strCache>
            </c:strRef>
          </c:cat>
          <c:val>
            <c:numRef>
              <c:f>Workings!$B$25:$B$287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20E-D485-4446-B7A8-186A12251F80}"/>
            </c:ext>
          </c:extLst>
        </c:ser>
        <c:dLbls>
          <c:dLblPos val="bestFit"/>
          <c:showLegendKey val="0"/>
          <c:showVal val="1"/>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5"/>
  <sheetViews>
    <sheetView zoomScale="10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6"/>
  <sheetViews>
    <sheetView zoomScale="10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1"/>
  <sheetViews>
    <sheetView zoomScale="102"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21430</xdr:rowOff>
    </xdr:from>
    <xdr:to>
      <xdr:col>37</xdr:col>
      <xdr:colOff>495300</xdr:colOff>
      <xdr:row>19</xdr:row>
      <xdr:rowOff>25760</xdr:rowOff>
    </xdr:to>
    <xdr:grpSp>
      <xdr:nvGrpSpPr>
        <xdr:cNvPr id="2" name="Group 1">
          <a:extLst>
            <a:ext uri="{FF2B5EF4-FFF2-40B4-BE49-F238E27FC236}">
              <a16:creationId xmlns:a16="http://schemas.microsoft.com/office/drawing/2014/main" id="{00000000-0008-0000-0300-000002000000}"/>
            </a:ext>
          </a:extLst>
        </xdr:cNvPr>
        <xdr:cNvGrpSpPr>
          <a:grpSpLocks noChangeAspect="1"/>
        </xdr:cNvGrpSpPr>
      </xdr:nvGrpSpPr>
      <xdr:grpSpPr>
        <a:xfrm>
          <a:off x="0" y="783430"/>
          <a:ext cx="25806952" cy="2861830"/>
          <a:chOff x="0" y="1010049"/>
          <a:chExt cx="16847942" cy="3201605"/>
        </a:xfrm>
      </xdr:grpSpPr>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1010049"/>
            <a:ext cx="8430083" cy="3155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chorCtr="0"/>
          <a:lstStyle/>
          <a:p>
            <a:pPr algn="just">
              <a:spcAft>
                <a:spcPts val="300"/>
              </a:spcAft>
            </a:pPr>
            <a:r>
              <a:rPr lang="en-GB" sz="1100" b="1">
                <a:solidFill>
                  <a:schemeClr val="dk1"/>
                </a:solidFill>
                <a:effectLst/>
                <a:latin typeface="Frutiger 45 Light" pitchFamily="34" charset="0"/>
                <a:ea typeface="+mn-ea"/>
                <a:cs typeface="+mn-cs"/>
              </a:rPr>
              <a:t>Sequential Reference Number -</a:t>
            </a:r>
            <a:r>
              <a:rPr lang="en-GB" sz="1100">
                <a:solidFill>
                  <a:schemeClr val="dk1"/>
                </a:solidFill>
                <a:effectLst/>
                <a:latin typeface="Frutiger 45 Light" pitchFamily="34" charset="0"/>
                <a:ea typeface="+mn-ea"/>
                <a:cs typeface="+mn-cs"/>
              </a:rPr>
              <a:t>T ‐ Individual specimen; G ‐ Group, Trees that form cohesive arboricultural features either aerodynamically, visually or culturally; H ‐ Linear group of specimens that form a hedge or boundary; W ‐ A larger group or area of trees that should be regarded as a single woodland unit. </a:t>
            </a:r>
          </a:p>
          <a:p>
            <a:pPr algn="just">
              <a:spcAft>
                <a:spcPts val="300"/>
              </a:spcAft>
            </a:pPr>
            <a:r>
              <a:rPr lang="en-GB" sz="1100" b="1">
                <a:solidFill>
                  <a:schemeClr val="dk1"/>
                </a:solidFill>
                <a:effectLst/>
                <a:latin typeface="Frutiger 45 Light" pitchFamily="34" charset="0"/>
                <a:ea typeface="+mn-ea"/>
                <a:cs typeface="+mn-cs"/>
              </a:rPr>
              <a:t>Species -</a:t>
            </a:r>
            <a:r>
              <a:rPr lang="en-GB" sz="1100">
                <a:solidFill>
                  <a:schemeClr val="dk1"/>
                </a:solidFill>
                <a:effectLst/>
                <a:latin typeface="Frutiger 45 Light" pitchFamily="34" charset="0"/>
                <a:ea typeface="+mn-ea"/>
                <a:cs typeface="+mn-cs"/>
              </a:rPr>
              <a:t>Common English names are used wherever possible for simplicity.</a:t>
            </a:r>
          </a:p>
          <a:p>
            <a:pPr algn="just">
              <a:spcAft>
                <a:spcPts val="300"/>
              </a:spcAft>
            </a:pPr>
            <a:r>
              <a:rPr lang="en-GB" sz="1100" b="1">
                <a:solidFill>
                  <a:schemeClr val="dk1"/>
                </a:solidFill>
                <a:effectLst/>
                <a:latin typeface="Frutiger 45 Light" pitchFamily="34" charset="0"/>
                <a:ea typeface="+mn-ea"/>
                <a:cs typeface="+mn-cs"/>
              </a:rPr>
              <a:t>Height -</a:t>
            </a:r>
            <a:r>
              <a:rPr lang="en-GB" sz="1100">
                <a:solidFill>
                  <a:schemeClr val="dk1"/>
                </a:solidFill>
                <a:effectLst/>
                <a:latin typeface="Frutiger 45 Light" pitchFamily="34" charset="0"/>
                <a:ea typeface="+mn-ea"/>
                <a:cs typeface="+mn-cs"/>
              </a:rPr>
              <a:t>An approximation of height (in metres) is provided for the highest point of the tree. </a:t>
            </a:r>
          </a:p>
          <a:p>
            <a:pPr algn="just">
              <a:spcAft>
                <a:spcPts val="300"/>
              </a:spcAft>
            </a:pPr>
            <a:r>
              <a:rPr lang="en-GB" sz="1100" b="1">
                <a:solidFill>
                  <a:schemeClr val="dk1"/>
                </a:solidFill>
                <a:effectLst/>
                <a:latin typeface="Frutiger 45 Light" pitchFamily="34" charset="0"/>
                <a:ea typeface="+mn-ea"/>
                <a:cs typeface="+mn-cs"/>
              </a:rPr>
              <a:t>Stem Diameter -</a:t>
            </a:r>
            <a:r>
              <a:rPr lang="en-GB" sz="1100">
                <a:solidFill>
                  <a:schemeClr val="dk1"/>
                </a:solidFill>
                <a:effectLst/>
                <a:latin typeface="Frutiger 45 Light" pitchFamily="34" charset="0"/>
                <a:ea typeface="+mn-ea"/>
                <a:cs typeface="+mn-cs"/>
              </a:rPr>
              <a:t>This is the measurement of stem diameter in millimetres taken in accordance with Annex C of BS5837:2012.  #</a:t>
            </a:r>
            <a:r>
              <a:rPr lang="en-GB" sz="1100" baseline="0">
                <a:solidFill>
                  <a:schemeClr val="dk1"/>
                </a:solidFill>
                <a:effectLst/>
                <a:latin typeface="Frutiger 45 Light" pitchFamily="34" charset="0"/>
                <a:ea typeface="+mn-ea"/>
                <a:cs typeface="+mn-cs"/>
              </a:rPr>
              <a:t> - e</a:t>
            </a:r>
            <a:r>
              <a:rPr lang="en-GB" sz="1100">
                <a:solidFill>
                  <a:schemeClr val="dk1"/>
                </a:solidFill>
                <a:effectLst/>
                <a:latin typeface="Frutiger 45 Light" pitchFamily="34" charset="0"/>
                <a:ea typeface="+mn-ea"/>
                <a:cs typeface="+mn-cs"/>
              </a:rPr>
              <a:t>stimated</a:t>
            </a:r>
          </a:p>
          <a:p>
            <a:pPr algn="just">
              <a:spcAft>
                <a:spcPts val="300"/>
              </a:spcAft>
            </a:pPr>
            <a:r>
              <a:rPr lang="en-GB" sz="1100" b="1">
                <a:solidFill>
                  <a:schemeClr val="dk1"/>
                </a:solidFill>
                <a:effectLst/>
                <a:latin typeface="Frutiger 45 Light" pitchFamily="34" charset="0"/>
                <a:ea typeface="+mn-ea"/>
                <a:cs typeface="+mn-cs"/>
              </a:rPr>
              <a:t>Branch Spread -</a:t>
            </a:r>
            <a:r>
              <a:rPr lang="en-GB" sz="1100">
                <a:solidFill>
                  <a:schemeClr val="dk1"/>
                </a:solidFill>
                <a:effectLst/>
                <a:latin typeface="Frutiger 45 Light" pitchFamily="34" charset="0"/>
                <a:ea typeface="+mn-ea"/>
                <a:cs typeface="+mn-cs"/>
              </a:rPr>
              <a:t>This is taken at four cardinal points, with a stated value in metres to enable an accurate representation of the crown</a:t>
            </a:r>
          </a:p>
          <a:p>
            <a:pPr algn="just">
              <a:spcAft>
                <a:spcPts val="300"/>
              </a:spcAft>
            </a:pPr>
            <a:r>
              <a:rPr lang="en-GB" sz="1100" b="1">
                <a:solidFill>
                  <a:schemeClr val="dk1"/>
                </a:solidFill>
                <a:effectLst/>
                <a:latin typeface="Frutiger 45 Light" pitchFamily="34" charset="0"/>
                <a:ea typeface="+mn-ea"/>
                <a:cs typeface="+mn-cs"/>
              </a:rPr>
              <a:t>First Significant Branch -</a:t>
            </a:r>
            <a:r>
              <a:rPr lang="en-GB" sz="1100">
                <a:solidFill>
                  <a:schemeClr val="dk1"/>
                </a:solidFill>
                <a:effectLst/>
                <a:latin typeface="Frutiger 45 Light" pitchFamily="34" charset="0"/>
                <a:ea typeface="+mn-ea"/>
                <a:cs typeface="+mn-cs"/>
              </a:rPr>
              <a:t>Height of first significant branch and direction of growth e.g. 2.4 N, measured from adjacent ground level. </a:t>
            </a:r>
          </a:p>
          <a:p>
            <a:pPr algn="just">
              <a:spcAft>
                <a:spcPts val="300"/>
              </a:spcAft>
            </a:pPr>
            <a:r>
              <a:rPr lang="en-GB" sz="1100" b="1">
                <a:solidFill>
                  <a:schemeClr val="dk1"/>
                </a:solidFill>
                <a:effectLst/>
                <a:latin typeface="Frutiger 45 Light" pitchFamily="34" charset="0"/>
                <a:ea typeface="+mn-ea"/>
                <a:cs typeface="+mn-cs"/>
              </a:rPr>
              <a:t>Existing Height Above Ground Level -</a:t>
            </a:r>
            <a:r>
              <a:rPr lang="en-GB" sz="1100">
                <a:solidFill>
                  <a:schemeClr val="dk1"/>
                </a:solidFill>
                <a:effectLst/>
                <a:latin typeface="Frutiger 45 Light" pitchFamily="34" charset="0"/>
                <a:ea typeface="+mn-ea"/>
                <a:cs typeface="+mn-cs"/>
              </a:rPr>
              <a:t>An approximation of height (in metres) of crown clearance above adjacent ground level. </a:t>
            </a:r>
          </a:p>
          <a:p>
            <a:pPr algn="just">
              <a:spcAft>
                <a:spcPts val="300"/>
              </a:spcAft>
            </a:pPr>
            <a:r>
              <a:rPr lang="en-GB" sz="1100" b="1">
                <a:solidFill>
                  <a:schemeClr val="dk1"/>
                </a:solidFill>
                <a:effectLst/>
                <a:latin typeface="Frutiger 45 Light" pitchFamily="34" charset="0"/>
                <a:ea typeface="+mn-ea"/>
                <a:cs typeface="+mn-cs"/>
              </a:rPr>
              <a:t>Life Stage -</a:t>
            </a:r>
            <a:r>
              <a:rPr lang="en-GB" sz="1100">
                <a:solidFill>
                  <a:schemeClr val="dk1"/>
                </a:solidFill>
                <a:effectLst/>
                <a:latin typeface="Frutiger 45 Light" pitchFamily="34" charset="0"/>
                <a:ea typeface="+mn-ea"/>
                <a:cs typeface="+mn-cs"/>
              </a:rPr>
              <a:t>There are five classes to which trees are assigned: Young; Early Mature; Mature; Over Mature; Veteran. </a:t>
            </a:r>
          </a:p>
          <a:p>
            <a:pPr algn="just">
              <a:spcAft>
                <a:spcPts val="300"/>
              </a:spcAft>
            </a:pPr>
            <a:r>
              <a:rPr lang="en-GB" sz="1100" b="1">
                <a:solidFill>
                  <a:schemeClr val="dk1"/>
                </a:solidFill>
                <a:effectLst/>
                <a:latin typeface="Frutiger 45 Light" pitchFamily="34" charset="0"/>
                <a:ea typeface="+mn-ea"/>
                <a:cs typeface="+mn-cs"/>
              </a:rPr>
              <a:t>Physiological Condition -</a:t>
            </a:r>
            <a:r>
              <a:rPr lang="en-GB" sz="1100">
                <a:solidFill>
                  <a:schemeClr val="dk1"/>
                </a:solidFill>
                <a:effectLst/>
                <a:latin typeface="Frutiger 45 Light" pitchFamily="34" charset="0"/>
                <a:ea typeface="+mn-ea"/>
                <a:cs typeface="+mn-cs"/>
              </a:rPr>
              <a:t>An indication of the tree's physiological condition is represented and classed as good, fair, poor or dead, this is informed by the following: Canopy Density: It should be taken that, unless otherwise stated with each individual entry, the canopy density of the trees is typical of the species; and Leaf Size and Colouration: It should be taken that, unless otherwise stated with each individual entry, leaf size and colouration is typical of the species. </a:t>
            </a:r>
          </a:p>
        </xdr:txBody>
      </xdr: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430084" y="1047113"/>
            <a:ext cx="8417858" cy="3164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chorCtr="0"/>
          <a:lstStyle/>
          <a:p>
            <a:pPr algn="just">
              <a:spcAft>
                <a:spcPts val="300"/>
              </a:spcAft>
            </a:pPr>
            <a:r>
              <a:rPr lang="en-GB" sz="1100" b="1">
                <a:solidFill>
                  <a:schemeClr val="dk1"/>
                </a:solidFill>
                <a:effectLst/>
                <a:latin typeface="Frutiger 45 Light" pitchFamily="34" charset="0"/>
                <a:ea typeface="+mn-ea"/>
                <a:cs typeface="+mn-cs"/>
              </a:rPr>
              <a:t>Structural Condition -</a:t>
            </a:r>
            <a:r>
              <a:rPr lang="en-GB" sz="1100">
                <a:solidFill>
                  <a:schemeClr val="dk1"/>
                </a:solidFill>
                <a:effectLst/>
                <a:latin typeface="Frutiger 45 Light" pitchFamily="34" charset="0"/>
                <a:ea typeface="+mn-ea"/>
                <a:cs typeface="+mn-cs"/>
              </a:rPr>
              <a:t>Additional notes are provided giving details of the tree's structural condition. This is informed by “the presence of any decay and physical defect”. </a:t>
            </a:r>
          </a:p>
          <a:p>
            <a:pPr algn="just">
              <a:spcAft>
                <a:spcPts val="300"/>
              </a:spcAft>
            </a:pPr>
            <a:r>
              <a:rPr lang="en-GB" sz="1100" b="1">
                <a:solidFill>
                  <a:schemeClr val="dk1"/>
                </a:solidFill>
                <a:effectLst/>
                <a:latin typeface="Frutiger 45 Light" pitchFamily="34" charset="0"/>
                <a:ea typeface="+mn-ea"/>
                <a:cs typeface="+mn-cs"/>
              </a:rPr>
              <a:t>Preliminary Management Recommendations -</a:t>
            </a:r>
            <a:r>
              <a:rPr lang="en-GB" sz="1100">
                <a:solidFill>
                  <a:schemeClr val="dk1"/>
                </a:solidFill>
                <a:effectLst/>
                <a:latin typeface="Frutiger 45 Light" pitchFamily="34" charset="0"/>
                <a:ea typeface="+mn-ea"/>
                <a:cs typeface="+mn-cs"/>
              </a:rPr>
              <a:t>These are made on the basis of optimising the life expectancy of site trees, given their current situation and that which may result from the development proposals. The survey process pays particular attention to implications for life and/or property; defects recorded under the structural condition have the necessary mitigation measures proposed within this section of the schedule. </a:t>
            </a:r>
          </a:p>
          <a:p>
            <a:pPr algn="just">
              <a:spcAft>
                <a:spcPts val="300"/>
              </a:spcAft>
            </a:pPr>
            <a:r>
              <a:rPr lang="en-GB" sz="1100" b="1">
                <a:solidFill>
                  <a:schemeClr val="dk1"/>
                </a:solidFill>
                <a:effectLst/>
                <a:latin typeface="Frutiger 45 Light" pitchFamily="34" charset="0"/>
                <a:ea typeface="+mn-ea"/>
                <a:cs typeface="+mn-cs"/>
              </a:rPr>
              <a:t>Estimated Remaining Contribution -</a:t>
            </a:r>
            <a:r>
              <a:rPr lang="en-GB" sz="1100">
                <a:solidFill>
                  <a:schemeClr val="dk1"/>
                </a:solidFill>
                <a:effectLst/>
                <a:latin typeface="Frutiger 45 Light" pitchFamily="34" charset="0"/>
                <a:ea typeface="+mn-ea"/>
                <a:cs typeface="+mn-cs"/>
              </a:rPr>
              <a:t>The definitions of the terms used are as follows and describe the estimated length of time (in years) over which the tree can be expected to make a safe contribution to local amenity: Less than 10; 10+; 20+; and 40+. </a:t>
            </a:r>
          </a:p>
          <a:p>
            <a:pPr algn="just">
              <a:spcAft>
                <a:spcPts val="300"/>
              </a:spcAft>
            </a:pPr>
            <a:r>
              <a:rPr lang="en-GB" sz="1100" b="1">
                <a:solidFill>
                  <a:schemeClr val="dk1"/>
                </a:solidFill>
                <a:effectLst/>
                <a:latin typeface="Frutiger 45 Light" pitchFamily="34" charset="0"/>
                <a:ea typeface="+mn-ea"/>
                <a:cs typeface="+mn-cs"/>
              </a:rPr>
              <a:t>Category Grading -</a:t>
            </a:r>
            <a:r>
              <a:rPr lang="en-GB" sz="1100">
                <a:solidFill>
                  <a:schemeClr val="dk1"/>
                </a:solidFill>
                <a:effectLst/>
                <a:latin typeface="Frutiger 45 Light" pitchFamily="34" charset="0"/>
                <a:ea typeface="+mn-ea"/>
                <a:cs typeface="+mn-cs"/>
              </a:rPr>
              <a:t>Trees have been assigned ‘U’ or Category Grading ‘A’ to ‘C’ in accordance with the Cascade Chart given in BS5837:2012</a:t>
            </a:r>
          </a:p>
          <a:p>
            <a:pPr algn="just">
              <a:spcAft>
                <a:spcPts val="300"/>
              </a:spcAft>
            </a:pPr>
            <a:r>
              <a:rPr lang="en-GB" sz="1100" b="1">
                <a:solidFill>
                  <a:schemeClr val="dk1"/>
                </a:solidFill>
                <a:effectLst/>
                <a:latin typeface="Frutiger 45 Light" pitchFamily="34" charset="0"/>
                <a:ea typeface="+mn-ea"/>
                <a:cs typeface="+mn-cs"/>
              </a:rPr>
              <a:t>Tree Works Priority Codes -</a:t>
            </a:r>
            <a:r>
              <a:rPr lang="en-GB" sz="1100">
                <a:solidFill>
                  <a:schemeClr val="dk1"/>
                </a:solidFill>
                <a:effectLst/>
                <a:latin typeface="Frutiger 45 Light" pitchFamily="34" charset="0"/>
                <a:ea typeface="+mn-ea"/>
                <a:cs typeface="+mn-cs"/>
              </a:rPr>
              <a:t>Priority codes from 1 to 3 have been given for trees requiring work. The definition of the codes used is as follows: Priority 1: Work that should be undertaken urgently due to the identification of a potential hazard; Priority 2: Work that should be undertaken prior to any works commencing on site; and Priority 3: Work that should be undertaken following the completion of the development.</a:t>
            </a:r>
          </a:p>
        </xdr:txBody>
      </xdr:sp>
    </xdr:grpSp>
    <xdr:clientData/>
  </xdr:twoCellAnchor>
</xdr:wsDr>
</file>

<file path=xl/drawings/drawing2.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457"/>
  <sheetViews>
    <sheetView tabSelected="1" view="pageBreakPreview" zoomScale="60" zoomScaleNormal="70" zoomScalePageLayoutView="70" workbookViewId="0">
      <selection activeCell="B10" sqref="B10"/>
    </sheetView>
  </sheetViews>
  <sheetFormatPr defaultColWidth="11.28515625" defaultRowHeight="14.25"/>
  <cols>
    <col min="1" max="1" width="12.85546875" style="22" customWidth="1"/>
    <col min="2" max="2" width="25.85546875" style="28" customWidth="1"/>
    <col min="3" max="4" width="11.28515625" style="22"/>
    <col min="5" max="8" width="8.5703125" style="22" customWidth="1"/>
    <col min="9" max="9" width="16.140625" style="22" hidden="1" customWidth="1"/>
    <col min="10" max="10" width="11.5703125" style="22" customWidth="1"/>
    <col min="11" max="11" width="15.42578125" style="28" customWidth="1"/>
    <col min="12" max="12" width="16.85546875" style="22" customWidth="1"/>
    <col min="13" max="13" width="16.7109375" style="22" customWidth="1"/>
    <col min="14" max="14" width="67.140625" style="130" bestFit="1" customWidth="1"/>
    <col min="15" max="15" width="41.28515625" style="22" bestFit="1" customWidth="1"/>
    <col min="16" max="16" width="14.5703125" style="22" customWidth="1"/>
    <col min="17" max="17" width="11.28515625" style="22"/>
    <col min="18" max="18" width="12" style="22" customWidth="1"/>
    <col min="19" max="16384" width="11.28515625" style="22"/>
  </cols>
  <sheetData>
    <row r="1" spans="1:21" ht="15">
      <c r="A1" s="4" t="s">
        <v>17</v>
      </c>
      <c r="B1" s="154"/>
      <c r="C1" s="155"/>
      <c r="D1" s="155"/>
      <c r="E1" s="18"/>
      <c r="F1" s="15"/>
      <c r="G1" s="15"/>
      <c r="H1" s="15"/>
      <c r="I1" s="11"/>
      <c r="J1" s="11"/>
      <c r="K1" s="26"/>
      <c r="L1" s="5" t="s">
        <v>18</v>
      </c>
      <c r="M1" s="156"/>
      <c r="N1" s="156"/>
      <c r="O1" s="16"/>
      <c r="P1" s="5"/>
      <c r="Q1" s="19"/>
      <c r="R1" s="20"/>
      <c r="S1" s="1"/>
      <c r="T1" s="1"/>
    </row>
    <row r="2" spans="1:21" ht="30">
      <c r="A2" s="6" t="s">
        <v>19</v>
      </c>
      <c r="B2" s="158"/>
      <c r="C2" s="158"/>
      <c r="D2" s="21"/>
      <c r="E2" s="21"/>
      <c r="F2" s="12"/>
      <c r="G2" s="12"/>
      <c r="H2" s="12"/>
      <c r="I2" s="12"/>
      <c r="J2" s="12"/>
      <c r="K2" s="27"/>
      <c r="L2" s="7" t="s">
        <v>28</v>
      </c>
      <c r="M2" s="157" t="s">
        <v>375</v>
      </c>
      <c r="N2" s="157"/>
      <c r="O2" s="17"/>
      <c r="P2" s="7"/>
      <c r="Q2" s="148"/>
      <c r="R2" s="149"/>
      <c r="S2" s="1"/>
      <c r="T2" s="1"/>
    </row>
    <row r="3" spans="1:21" ht="15.75" thickBot="1">
      <c r="A3" s="6" t="s">
        <v>20</v>
      </c>
      <c r="B3" s="131" t="s">
        <v>34</v>
      </c>
      <c r="C3" s="12"/>
      <c r="D3" s="21"/>
      <c r="E3" s="21"/>
      <c r="F3" s="12"/>
      <c r="G3" s="12"/>
      <c r="H3" s="12"/>
      <c r="I3" s="12"/>
      <c r="J3" s="12"/>
      <c r="K3" s="27"/>
      <c r="L3" s="7" t="s">
        <v>21</v>
      </c>
      <c r="M3" s="148" t="s">
        <v>376</v>
      </c>
      <c r="N3" s="148"/>
      <c r="O3" s="14"/>
      <c r="P3" s="7"/>
      <c r="Q3" s="148"/>
      <c r="R3" s="149"/>
      <c r="S3" s="1"/>
      <c r="T3" s="1"/>
    </row>
    <row r="4" spans="1:21">
      <c r="A4" s="163" t="s">
        <v>56</v>
      </c>
      <c r="B4" s="150" t="s">
        <v>1</v>
      </c>
      <c r="C4" s="150" t="s">
        <v>2</v>
      </c>
      <c r="D4" s="150" t="s">
        <v>3</v>
      </c>
      <c r="E4" s="150" t="s">
        <v>4</v>
      </c>
      <c r="F4" s="150"/>
      <c r="G4" s="150"/>
      <c r="H4" s="150"/>
      <c r="I4" s="165" t="s">
        <v>27</v>
      </c>
      <c r="J4" s="161" t="s">
        <v>5</v>
      </c>
      <c r="K4" s="150" t="s">
        <v>6</v>
      </c>
      <c r="L4" s="150" t="s">
        <v>7</v>
      </c>
      <c r="M4" s="150" t="s">
        <v>8</v>
      </c>
      <c r="N4" s="159" t="s">
        <v>36</v>
      </c>
      <c r="O4" s="161" t="s">
        <v>372</v>
      </c>
      <c r="P4" s="150" t="s">
        <v>9</v>
      </c>
      <c r="Q4" s="150" t="s">
        <v>55</v>
      </c>
      <c r="R4" s="152" t="s">
        <v>10</v>
      </c>
    </row>
    <row r="5" spans="1:21" ht="30.6" customHeight="1" thickBot="1">
      <c r="A5" s="164"/>
      <c r="B5" s="151"/>
      <c r="C5" s="151"/>
      <c r="D5" s="151"/>
      <c r="E5" s="37" t="s">
        <v>11</v>
      </c>
      <c r="F5" s="37" t="s">
        <v>12</v>
      </c>
      <c r="G5" s="37" t="s">
        <v>13</v>
      </c>
      <c r="H5" s="37" t="s">
        <v>14</v>
      </c>
      <c r="I5" s="166"/>
      <c r="J5" s="162"/>
      <c r="K5" s="151"/>
      <c r="L5" s="151"/>
      <c r="M5" s="151"/>
      <c r="N5" s="160"/>
      <c r="O5" s="162"/>
      <c r="P5" s="151"/>
      <c r="Q5" s="151"/>
      <c r="R5" s="153"/>
    </row>
    <row r="6" spans="1:21" ht="242.25">
      <c r="A6" s="31" t="str">
        <f>('RAW DATA'!AC2&amp;'RAW DATA'!B2) &amp;""</f>
        <v>{RAW_DATA!Prefix}{RAW_DATA!TREENUM}</v>
      </c>
      <c r="B6" s="32" t="str">
        <f>('RAW DATA'!C2) &amp;""</f>
        <v>{RAW_DATA!TreeSpecies}</v>
      </c>
      <c r="C6" s="32" t="str">
        <f>('RAW DATA'!D2) &amp;""</f>
        <v>{RAW_DATA!Height}</v>
      </c>
      <c r="D6" s="32" t="str">
        <f>(IF('RAW DATA'!R2=1,"# ",""))&amp;('RAW DATA'!AF2)</f>
        <v>{RAW_DATA!StemCnt}x{RAW_DATA!StemDia1} {RAW_DATA!StemDia2} {RAW_DATA!StemDia3} {RAW_DATA!StemDia4} {RAW_DATA!StemDia5}</v>
      </c>
      <c r="E6" s="32" t="str">
        <f>('RAW DATA'!M2) &amp;""</f>
        <v>{RAW_DATA!NorthSprd}</v>
      </c>
      <c r="F6" s="32" t="str">
        <f>('RAW DATA'!N2)&amp;""</f>
        <v>{RAW_DATA!EastSprd}</v>
      </c>
      <c r="G6" s="32" t="str">
        <f>('RAW DATA'!O2)&amp;""</f>
        <v>{RAW_DATA!SouthSprd}</v>
      </c>
      <c r="H6" s="32" t="str">
        <f>('RAW DATA'!P2)&amp;""</f>
        <v>{RAW_DATA!WestSprd}</v>
      </c>
      <c r="I6" s="32" t="e">
        <f>'RAW DATA'!#REF!</f>
        <v>#REF!</v>
      </c>
      <c r="J6" s="32" t="str">
        <f>('RAW DATA'!L2)&amp;""</f>
        <v>{RAW_DATA!CrownClr}</v>
      </c>
      <c r="K6" s="29" t="str">
        <f>('RAW DATA'!Q2)&amp;(IF('RAW DATA'!S2=1," (Veteran)", ""))</f>
        <v>{RAW_DATA!Life Stage}</v>
      </c>
      <c r="L6" s="32" t="str">
        <f>('RAW DATA'!X2)&amp;""</f>
        <v>{RAW_DATA!Physiological Condition}</v>
      </c>
      <c r="M6" s="32" t="str">
        <f>('RAW DATA'!W2)&amp;""</f>
        <v>{RAW_DATA!Structural Condition}</v>
      </c>
      <c r="N6" s="129" t="str">
        <f>('RAW DATA'!Y2)&amp;""</f>
        <v>{RAW_DATA!Notes}</v>
      </c>
      <c r="O6" s="33" t="str">
        <f>('RAW DATA'!Z2)&amp;""</f>
        <v>{RAW_DATA!WorkRecommendations}</v>
      </c>
      <c r="P6" s="34" t="e">
        <f>VLOOKUP('RAW DATA'!T2,'DON''T DELETE!'!$E$21:$F$24,2)</f>
        <v>#N/A</v>
      </c>
      <c r="Q6" s="35" t="str">
        <f>('RAW DATA'!T2&amp;(IF('RAW DATA'!T2="U","",'RAW DATA'!U2)))</f>
        <v>{RAW_DATA!RetentionCat}{RAW_DATA!RetentionClassShort}</v>
      </c>
      <c r="R6" s="36" t="str">
        <f>IF(ISBLANK('RAW DATA'!AA2),"N/A",'RAW DATA'!AA2)</f>
        <v>{RAW_DATA!WorkPriority}</v>
      </c>
      <c r="S6" s="23"/>
      <c r="T6" s="10"/>
    </row>
    <row r="7" spans="1:21">
      <c r="A7" s="31" t="str">
        <f>('RAW DATA'!AC3&amp;'RAW DATA'!B3) &amp;""</f>
        <v/>
      </c>
      <c r="B7" s="32" t="str">
        <f>('RAW DATA'!C3) &amp;""</f>
        <v/>
      </c>
      <c r="C7" s="32" t="str">
        <f>('RAW DATA'!D3) &amp;""</f>
        <v/>
      </c>
      <c r="D7" s="32" t="str">
        <f>(IF('RAW DATA'!R3=1,"# ",""))&amp;('RAW DATA'!AF3)</f>
        <v xml:space="preserve">    </v>
      </c>
      <c r="E7" s="32" t="str">
        <f>('RAW DATA'!M3) &amp;""</f>
        <v/>
      </c>
      <c r="F7" s="32" t="str">
        <f>('RAW DATA'!N3)&amp;""</f>
        <v/>
      </c>
      <c r="G7" s="32" t="str">
        <f>('RAW DATA'!O3)&amp;""</f>
        <v/>
      </c>
      <c r="H7" s="32" t="str">
        <f>('RAW DATA'!P3)&amp;""</f>
        <v/>
      </c>
      <c r="I7" s="32" t="e">
        <f>'RAW DATA'!#REF!</f>
        <v>#REF!</v>
      </c>
      <c r="J7" s="32" t="str">
        <f>('RAW DATA'!L3)&amp;""</f>
        <v/>
      </c>
      <c r="K7" s="29" t="str">
        <f>('RAW DATA'!Q3)&amp;(IF('RAW DATA'!S3=1," (Veteran)", ""))</f>
        <v>Veteran</v>
      </c>
      <c r="L7" s="32" t="str">
        <f>('RAW DATA'!X3)&amp;""</f>
        <v/>
      </c>
      <c r="M7" s="32" t="str">
        <f>('RAW DATA'!W3)&amp;""</f>
        <v/>
      </c>
      <c r="N7" s="129" t="str">
        <f>('RAW DATA'!Y3)&amp;""</f>
        <v/>
      </c>
      <c r="O7" s="33" t="str">
        <f>('RAW DATA'!Z3)&amp;""</f>
        <v/>
      </c>
      <c r="P7" s="34" t="e">
        <f>VLOOKUP('RAW DATA'!T3,'DON''T DELETE!'!$E$21:$F$24,2)</f>
        <v>#N/A</v>
      </c>
      <c r="Q7" s="35" t="str">
        <f>('RAW DATA'!T3&amp;(IF('RAW DATA'!T3="U","",'RAW DATA'!U3)))</f>
        <v/>
      </c>
      <c r="R7" s="36" t="str">
        <f>IF(ISBLANK('RAW DATA'!AA3),"N/A",'RAW DATA'!AA3)</f>
        <v>N/A</v>
      </c>
      <c r="S7" s="23"/>
      <c r="T7" s="10"/>
    </row>
    <row r="8" spans="1:21">
      <c r="A8" s="31" t="str">
        <f>('RAW DATA'!AC4&amp;'RAW DATA'!B4) &amp;""</f>
        <v/>
      </c>
      <c r="B8" s="32" t="str">
        <f>('RAW DATA'!C4) &amp;""</f>
        <v/>
      </c>
      <c r="C8" s="32" t="str">
        <f>('RAW DATA'!D4) &amp;""</f>
        <v/>
      </c>
      <c r="D8" s="32" t="str">
        <f>(IF('RAW DATA'!R4=1,"# ",""))&amp;('RAW DATA'!AF4)</f>
        <v xml:space="preserve">    </v>
      </c>
      <c r="E8" s="32" t="str">
        <f>('RAW DATA'!M4) &amp;""</f>
        <v/>
      </c>
      <c r="F8" s="32" t="str">
        <f>('RAW DATA'!N4)&amp;""</f>
        <v/>
      </c>
      <c r="G8" s="32" t="str">
        <f>('RAW DATA'!O4)&amp;""</f>
        <v/>
      </c>
      <c r="H8" s="32" t="str">
        <f>('RAW DATA'!P4)&amp;""</f>
        <v/>
      </c>
      <c r="I8" s="32" t="e">
        <f>'RAW DATA'!#REF!</f>
        <v>#REF!</v>
      </c>
      <c r="J8" s="32" t="str">
        <f>('RAW DATA'!L4)&amp;""</f>
        <v/>
      </c>
      <c r="K8" s="29" t="str">
        <f>('RAW DATA'!Q4)&amp;(IF('RAW DATA'!S4=1," (Veteran)", ""))</f>
        <v/>
      </c>
      <c r="L8" s="32" t="str">
        <f>('RAW DATA'!X4)&amp;""</f>
        <v/>
      </c>
      <c r="M8" s="32" t="str">
        <f>('RAW DATA'!W4)&amp;""</f>
        <v/>
      </c>
      <c r="N8" s="129" t="str">
        <f>('RAW DATA'!Y4)&amp;""</f>
        <v/>
      </c>
      <c r="O8" s="33" t="str">
        <f>('RAW DATA'!Z4)&amp;""</f>
        <v/>
      </c>
      <c r="P8" s="34" t="e">
        <f>VLOOKUP('RAW DATA'!T4,'DON''T DELETE!'!$E$21:$F$24,2)</f>
        <v>#N/A</v>
      </c>
      <c r="Q8" s="35" t="str">
        <f>('RAW DATA'!T4&amp;(IF('RAW DATA'!T4="U","",'RAW DATA'!U4)))</f>
        <v/>
      </c>
      <c r="R8" s="36" t="str">
        <f>IF(ISBLANK('RAW DATA'!AA4),"N/A",'RAW DATA'!AA4)</f>
        <v>N/A</v>
      </c>
      <c r="S8" s="23"/>
      <c r="T8" s="10"/>
    </row>
    <row r="9" spans="1:21">
      <c r="A9" s="31" t="str">
        <f>('RAW DATA'!AC5&amp;'RAW DATA'!B5) &amp;""</f>
        <v/>
      </c>
      <c r="B9" s="32" t="str">
        <f>('RAW DATA'!C5) &amp;""</f>
        <v/>
      </c>
      <c r="C9" s="32" t="str">
        <f>('RAW DATA'!D5) &amp;""</f>
        <v/>
      </c>
      <c r="D9" s="32" t="str">
        <f>(IF('RAW DATA'!R5=1,"# ",""))&amp;('RAW DATA'!AF5)</f>
        <v xml:space="preserve">    </v>
      </c>
      <c r="E9" s="32" t="str">
        <f>('RAW DATA'!M5) &amp;""</f>
        <v/>
      </c>
      <c r="F9" s="32" t="str">
        <f>('RAW DATA'!N5)&amp;""</f>
        <v/>
      </c>
      <c r="G9" s="32" t="str">
        <f>('RAW DATA'!O5)&amp;""</f>
        <v/>
      </c>
      <c r="H9" s="32" t="str">
        <f>('RAW DATA'!P5)&amp;""</f>
        <v/>
      </c>
      <c r="I9" s="32" t="e">
        <f>'RAW DATA'!#REF!</f>
        <v>#REF!</v>
      </c>
      <c r="J9" s="32" t="str">
        <f>('RAW DATA'!L5)&amp;""</f>
        <v/>
      </c>
      <c r="K9" s="29" t="str">
        <f>('RAW DATA'!Q5)&amp;(IF('RAW DATA'!S5=1," (Veteran)", ""))</f>
        <v/>
      </c>
      <c r="L9" s="32" t="str">
        <f>('RAW DATA'!X5)&amp;""</f>
        <v/>
      </c>
      <c r="M9" s="32" t="str">
        <f>('RAW DATA'!W5)&amp;""</f>
        <v/>
      </c>
      <c r="N9" s="129" t="str">
        <f>('RAW DATA'!Y5)&amp;""</f>
        <v/>
      </c>
      <c r="O9" s="33" t="str">
        <f>('RAW DATA'!Z5)&amp;""</f>
        <v/>
      </c>
      <c r="P9" s="34" t="e">
        <f>VLOOKUP('RAW DATA'!T5,'DON''T DELETE!'!$E$21:$F$24,2)</f>
        <v>#N/A</v>
      </c>
      <c r="Q9" s="35" t="str">
        <f>('RAW DATA'!T5&amp;(IF('RAW DATA'!T5="U","",'RAW DATA'!U5)))</f>
        <v/>
      </c>
      <c r="R9" s="36" t="str">
        <f>IF(ISBLANK('RAW DATA'!AA5),"N/A",'RAW DATA'!AA5)</f>
        <v>N/A</v>
      </c>
      <c r="S9" s="23"/>
      <c r="T9" s="10"/>
    </row>
    <row r="10" spans="1:21">
      <c r="A10" s="31" t="str">
        <f>('RAW DATA'!AC6&amp;'RAW DATA'!B6) &amp;""</f>
        <v/>
      </c>
      <c r="B10" s="32" t="str">
        <f>('RAW DATA'!C6) &amp;""</f>
        <v/>
      </c>
      <c r="C10" s="32" t="str">
        <f>('RAW DATA'!D6) &amp;""</f>
        <v/>
      </c>
      <c r="D10" s="32" t="str">
        <f>(IF('RAW DATA'!R6=1,"# ",""))&amp;('RAW DATA'!AF6)</f>
        <v xml:space="preserve">    </v>
      </c>
      <c r="E10" s="32" t="str">
        <f>('RAW DATA'!M6) &amp;""</f>
        <v/>
      </c>
      <c r="F10" s="32" t="str">
        <f>('RAW DATA'!N6)&amp;""</f>
        <v/>
      </c>
      <c r="G10" s="32" t="str">
        <f>('RAW DATA'!O6)&amp;""</f>
        <v/>
      </c>
      <c r="H10" s="32" t="str">
        <f>('RAW DATA'!P6)&amp;""</f>
        <v/>
      </c>
      <c r="I10" s="32" t="e">
        <f>'RAW DATA'!#REF!</f>
        <v>#REF!</v>
      </c>
      <c r="J10" s="32" t="str">
        <f>('RAW DATA'!L6)&amp;""</f>
        <v/>
      </c>
      <c r="K10" s="29" t="str">
        <f>('RAW DATA'!Q6)&amp;(IF('RAW DATA'!S6=1," (Veteran)", ""))</f>
        <v/>
      </c>
      <c r="L10" s="32" t="str">
        <f>('RAW DATA'!X6)&amp;""</f>
        <v/>
      </c>
      <c r="M10" s="32" t="str">
        <f>('RAW DATA'!W6)&amp;""</f>
        <v/>
      </c>
      <c r="N10" s="129" t="str">
        <f>('RAW DATA'!Y6)&amp;""</f>
        <v/>
      </c>
      <c r="O10" s="33" t="str">
        <f>('RAW DATA'!Z6)&amp;""</f>
        <v/>
      </c>
      <c r="P10" s="34" t="e">
        <f>VLOOKUP('RAW DATA'!T6,'DON''T DELETE!'!$E$21:$F$24,2)</f>
        <v>#N/A</v>
      </c>
      <c r="Q10" s="35" t="str">
        <f>('RAW DATA'!T6&amp;(IF('RAW DATA'!T6="U","",'RAW DATA'!U6)))</f>
        <v/>
      </c>
      <c r="R10" s="36" t="str">
        <f>IF(ISBLANK('RAW DATA'!AA6),"N/A",'RAW DATA'!AA6)</f>
        <v>N/A</v>
      </c>
      <c r="S10" s="23"/>
      <c r="T10" s="10"/>
      <c r="U10" s="24"/>
    </row>
    <row r="11" spans="1:21">
      <c r="A11" s="31" t="str">
        <f>('RAW DATA'!AC7&amp;'RAW DATA'!B7) &amp;""</f>
        <v/>
      </c>
      <c r="B11" s="32" t="str">
        <f>('RAW DATA'!C7) &amp;""</f>
        <v/>
      </c>
      <c r="C11" s="32" t="str">
        <f>('RAW DATA'!D7) &amp;""</f>
        <v/>
      </c>
      <c r="D11" s="32" t="str">
        <f>(IF('RAW DATA'!R7=1,"# ",""))&amp;('RAW DATA'!AF7)</f>
        <v xml:space="preserve">    </v>
      </c>
      <c r="E11" s="32" t="str">
        <f>('RAW DATA'!M7) &amp;""</f>
        <v/>
      </c>
      <c r="F11" s="32" t="str">
        <f>('RAW DATA'!N7)&amp;""</f>
        <v/>
      </c>
      <c r="G11" s="32" t="str">
        <f>('RAW DATA'!O7)&amp;""</f>
        <v/>
      </c>
      <c r="H11" s="32" t="str">
        <f>('RAW DATA'!P7)&amp;""</f>
        <v/>
      </c>
      <c r="I11" s="32" t="e">
        <f>'RAW DATA'!#REF!</f>
        <v>#REF!</v>
      </c>
      <c r="J11" s="32" t="str">
        <f>('RAW DATA'!L7)&amp;""</f>
        <v/>
      </c>
      <c r="K11" s="29" t="str">
        <f>('RAW DATA'!Q7)&amp;(IF('RAW DATA'!S7=1," (Veteran)", ""))</f>
        <v/>
      </c>
      <c r="L11" s="32" t="str">
        <f>('RAW DATA'!X7)&amp;""</f>
        <v/>
      </c>
      <c r="M11" s="32" t="str">
        <f>('RAW DATA'!W7)&amp;""</f>
        <v/>
      </c>
      <c r="N11" s="129" t="str">
        <f>('RAW DATA'!Y7)&amp;""</f>
        <v/>
      </c>
      <c r="O11" s="33" t="str">
        <f>('RAW DATA'!Z7)&amp;""</f>
        <v/>
      </c>
      <c r="P11" s="34" t="e">
        <f>VLOOKUP('RAW DATA'!T7,'DON''T DELETE!'!$E$21:$F$24,2)</f>
        <v>#N/A</v>
      </c>
      <c r="Q11" s="35" t="str">
        <f>('RAW DATA'!T7&amp;(IF('RAW DATA'!T7="U","",'RAW DATA'!U7)))</f>
        <v/>
      </c>
      <c r="R11" s="36" t="str">
        <f>IF(ISBLANK('RAW DATA'!AA7),"N/A",'RAW DATA'!AA7)</f>
        <v>N/A</v>
      </c>
      <c r="S11" s="23"/>
      <c r="T11" s="10"/>
      <c r="U11" s="24"/>
    </row>
    <row r="12" spans="1:21">
      <c r="A12" s="31" t="str">
        <f>('RAW DATA'!AC8&amp;'RAW DATA'!B8) &amp;""</f>
        <v/>
      </c>
      <c r="B12" s="32" t="str">
        <f>('RAW DATA'!C8) &amp;""</f>
        <v/>
      </c>
      <c r="C12" s="32" t="str">
        <f>('RAW DATA'!D8) &amp;""</f>
        <v/>
      </c>
      <c r="D12" s="32" t="str">
        <f>(IF('RAW DATA'!R8=1,"# ",""))&amp;('RAW DATA'!AF8)</f>
        <v xml:space="preserve">    </v>
      </c>
      <c r="E12" s="32" t="str">
        <f>('RAW DATA'!M8) &amp;""</f>
        <v/>
      </c>
      <c r="F12" s="32" t="str">
        <f>('RAW DATA'!N8)&amp;""</f>
        <v/>
      </c>
      <c r="G12" s="32" t="str">
        <f>('RAW DATA'!O8)&amp;""</f>
        <v/>
      </c>
      <c r="H12" s="32" t="str">
        <f>('RAW DATA'!P8)&amp;""</f>
        <v/>
      </c>
      <c r="I12" s="32" t="e">
        <f>'RAW DATA'!#REF!</f>
        <v>#REF!</v>
      </c>
      <c r="J12" s="32" t="str">
        <f>('RAW DATA'!L8)&amp;""</f>
        <v/>
      </c>
      <c r="K12" s="29" t="str">
        <f>('RAW DATA'!Q8)&amp;(IF('RAW DATA'!S8=1," (Veteran)", ""))</f>
        <v/>
      </c>
      <c r="L12" s="32" t="str">
        <f>('RAW DATA'!X8)&amp;""</f>
        <v/>
      </c>
      <c r="M12" s="32" t="str">
        <f>('RAW DATA'!W8)&amp;""</f>
        <v/>
      </c>
      <c r="N12" s="129" t="str">
        <f>('RAW DATA'!Y8)&amp;""</f>
        <v/>
      </c>
      <c r="O12" s="33" t="str">
        <f>('RAW DATA'!Z8)&amp;""</f>
        <v/>
      </c>
      <c r="P12" s="34" t="e">
        <f>VLOOKUP('RAW DATA'!T8,'DON''T DELETE!'!$E$21:$F$24,2)</f>
        <v>#N/A</v>
      </c>
      <c r="Q12" s="35" t="str">
        <f>('RAW DATA'!T8&amp;(IF('RAW DATA'!T8="U","",'RAW DATA'!U8)))</f>
        <v/>
      </c>
      <c r="R12" s="36" t="str">
        <f>IF(ISBLANK('RAW DATA'!AA8),"N/A",'RAW DATA'!AA8)</f>
        <v>N/A</v>
      </c>
      <c r="S12" s="23"/>
      <c r="T12" s="10"/>
      <c r="U12" s="24"/>
    </row>
    <row r="13" spans="1:21">
      <c r="A13" s="31" t="str">
        <f>('RAW DATA'!AC9&amp;'RAW DATA'!B9) &amp;""</f>
        <v/>
      </c>
      <c r="B13" s="32" t="str">
        <f>('RAW DATA'!C9) &amp;""</f>
        <v/>
      </c>
      <c r="C13" s="32" t="str">
        <f>('RAW DATA'!D9) &amp;""</f>
        <v/>
      </c>
      <c r="D13" s="32" t="str">
        <f>(IF('RAW DATA'!R9=1,"# ",""))&amp;('RAW DATA'!AF9)</f>
        <v xml:space="preserve">    </v>
      </c>
      <c r="E13" s="32" t="str">
        <f>('RAW DATA'!M9) &amp;""</f>
        <v/>
      </c>
      <c r="F13" s="32" t="str">
        <f>('RAW DATA'!N9)&amp;""</f>
        <v/>
      </c>
      <c r="G13" s="32" t="str">
        <f>('RAW DATA'!O9)&amp;""</f>
        <v/>
      </c>
      <c r="H13" s="32" t="str">
        <f>('RAW DATA'!P9)&amp;""</f>
        <v/>
      </c>
      <c r="I13" s="32" t="e">
        <f>'RAW DATA'!#REF!</f>
        <v>#REF!</v>
      </c>
      <c r="J13" s="32" t="str">
        <f>('RAW DATA'!L9)&amp;""</f>
        <v/>
      </c>
      <c r="K13" s="29" t="str">
        <f>('RAW DATA'!Q9)&amp;(IF('RAW DATA'!S9=1," (Veteran)", ""))</f>
        <v/>
      </c>
      <c r="L13" s="32" t="str">
        <f>('RAW DATA'!X9)&amp;""</f>
        <v/>
      </c>
      <c r="M13" s="32" t="str">
        <f>('RAW DATA'!W9)&amp;""</f>
        <v/>
      </c>
      <c r="N13" s="129" t="str">
        <f>('RAW DATA'!Y9)&amp;""</f>
        <v/>
      </c>
      <c r="O13" s="33" t="str">
        <f>('RAW DATA'!Z9)&amp;""</f>
        <v/>
      </c>
      <c r="P13" s="34" t="e">
        <f>VLOOKUP('RAW DATA'!T9,'DON''T DELETE!'!$E$21:$F$24,2)</f>
        <v>#N/A</v>
      </c>
      <c r="Q13" s="35" t="str">
        <f>('RAW DATA'!T9&amp;(IF('RAW DATA'!T9="U","",'RAW DATA'!U9)))</f>
        <v/>
      </c>
      <c r="R13" s="36" t="str">
        <f>IF(ISBLANK('RAW DATA'!AA9),"N/A",'RAW DATA'!AA9)</f>
        <v>N/A</v>
      </c>
      <c r="S13" s="23"/>
      <c r="T13" s="10"/>
    </row>
    <row r="14" spans="1:21">
      <c r="A14" s="31" t="str">
        <f>('RAW DATA'!AC10&amp;'RAW DATA'!B10) &amp;""</f>
        <v/>
      </c>
      <c r="B14" s="32" t="str">
        <f>('RAW DATA'!C10) &amp;""</f>
        <v/>
      </c>
      <c r="C14" s="32" t="str">
        <f>('RAW DATA'!D10) &amp;""</f>
        <v/>
      </c>
      <c r="D14" s="32" t="str">
        <f>(IF('RAW DATA'!R10=1,"# ",""))&amp;('RAW DATA'!AF10)</f>
        <v xml:space="preserve">    </v>
      </c>
      <c r="E14" s="32" t="str">
        <f>('RAW DATA'!M10) &amp;""</f>
        <v/>
      </c>
      <c r="F14" s="32" t="str">
        <f>('RAW DATA'!N10)&amp;""</f>
        <v/>
      </c>
      <c r="G14" s="32" t="str">
        <f>('RAW DATA'!O10)&amp;""</f>
        <v/>
      </c>
      <c r="H14" s="32" t="str">
        <f>('RAW DATA'!P10)&amp;""</f>
        <v/>
      </c>
      <c r="I14" s="32" t="e">
        <f>'RAW DATA'!#REF!</f>
        <v>#REF!</v>
      </c>
      <c r="J14" s="32" t="str">
        <f>('RAW DATA'!L10)&amp;""</f>
        <v/>
      </c>
      <c r="K14" s="29" t="str">
        <f>('RAW DATA'!Q10)&amp;(IF('RAW DATA'!S10=1," (Veteran)", ""))</f>
        <v/>
      </c>
      <c r="L14" s="32" t="str">
        <f>('RAW DATA'!X10)&amp;""</f>
        <v/>
      </c>
      <c r="M14" s="32" t="str">
        <f>('RAW DATA'!W10)&amp;""</f>
        <v/>
      </c>
      <c r="N14" s="129" t="str">
        <f>('RAW DATA'!Y10)&amp;""</f>
        <v/>
      </c>
      <c r="O14" s="33" t="str">
        <f>('RAW DATA'!Z10)&amp;""</f>
        <v/>
      </c>
      <c r="P14" s="34" t="e">
        <f>VLOOKUP('RAW DATA'!T10,'DON''T DELETE!'!$E$21:$F$24,2)</f>
        <v>#N/A</v>
      </c>
      <c r="Q14" s="35" t="str">
        <f>('RAW DATA'!T10&amp;(IF('RAW DATA'!T10="U","",'RAW DATA'!U10)))</f>
        <v/>
      </c>
      <c r="R14" s="36" t="str">
        <f>IF(ISBLANK('RAW DATA'!AA10),"N/A",'RAW DATA'!AA10)</f>
        <v>N/A</v>
      </c>
      <c r="S14" s="25"/>
      <c r="T14" s="10"/>
    </row>
    <row r="15" spans="1:21">
      <c r="A15" s="31" t="str">
        <f>('RAW DATA'!AC11&amp;'RAW DATA'!B11) &amp;""</f>
        <v/>
      </c>
      <c r="B15" s="32" t="str">
        <f>('RAW DATA'!C11) &amp;""</f>
        <v/>
      </c>
      <c r="C15" s="32" t="str">
        <f>('RAW DATA'!D11) &amp;""</f>
        <v/>
      </c>
      <c r="D15" s="32" t="str">
        <f>(IF('RAW DATA'!R11=1,"# ",""))&amp;('RAW DATA'!AF11)</f>
        <v xml:space="preserve">    </v>
      </c>
      <c r="E15" s="32" t="str">
        <f>('RAW DATA'!M11) &amp;""</f>
        <v/>
      </c>
      <c r="F15" s="32" t="str">
        <f>('RAW DATA'!N11)&amp;""</f>
        <v/>
      </c>
      <c r="G15" s="32" t="str">
        <f>('RAW DATA'!O11)&amp;""</f>
        <v/>
      </c>
      <c r="H15" s="32" t="str">
        <f>('RAW DATA'!P11)&amp;""</f>
        <v/>
      </c>
      <c r="I15" s="32" t="e">
        <f>'RAW DATA'!#REF!</f>
        <v>#REF!</v>
      </c>
      <c r="J15" s="32" t="str">
        <f>('RAW DATA'!L11)&amp;""</f>
        <v/>
      </c>
      <c r="K15" s="29" t="str">
        <f>('RAW DATA'!Q11)&amp;(IF('RAW DATA'!S11=1," (Veteran)", ""))</f>
        <v/>
      </c>
      <c r="L15" s="32" t="str">
        <f>('RAW DATA'!X11)&amp;""</f>
        <v/>
      </c>
      <c r="M15" s="32" t="str">
        <f>('RAW DATA'!W11)&amp;""</f>
        <v/>
      </c>
      <c r="N15" s="129" t="str">
        <f>('RAW DATA'!Y11)&amp;""</f>
        <v/>
      </c>
      <c r="O15" s="33" t="str">
        <f>('RAW DATA'!Z11)&amp;""</f>
        <v/>
      </c>
      <c r="P15" s="34" t="e">
        <f>VLOOKUP('RAW DATA'!T11,'DON''T DELETE!'!$E$21:$F$24,2)</f>
        <v>#N/A</v>
      </c>
      <c r="Q15" s="35" t="str">
        <f>('RAW DATA'!T11&amp;(IF('RAW DATA'!T11="U","",'RAW DATA'!U11)))</f>
        <v/>
      </c>
      <c r="R15" s="36" t="str">
        <f>IF(ISBLANK('RAW DATA'!AA11),"N/A",'RAW DATA'!AA11)</f>
        <v>N/A</v>
      </c>
      <c r="S15" s="25"/>
      <c r="T15" s="10"/>
    </row>
    <row r="16" spans="1:21" s="24" customFormat="1">
      <c r="A16" s="31" t="str">
        <f>('RAW DATA'!AC12&amp;'RAW DATA'!B12) &amp;""</f>
        <v/>
      </c>
      <c r="B16" s="32" t="str">
        <f>('RAW DATA'!C12) &amp;""</f>
        <v/>
      </c>
      <c r="C16" s="32" t="str">
        <f>('RAW DATA'!D12) &amp;""</f>
        <v/>
      </c>
      <c r="D16" s="32" t="str">
        <f>(IF('RAW DATA'!R12=1,"# ",""))&amp;('RAW DATA'!AF12)</f>
        <v xml:space="preserve">    </v>
      </c>
      <c r="E16" s="32" t="str">
        <f>('RAW DATA'!M12) &amp;""</f>
        <v/>
      </c>
      <c r="F16" s="32" t="str">
        <f>('RAW DATA'!N12)&amp;""</f>
        <v/>
      </c>
      <c r="G16" s="32" t="str">
        <f>('RAW DATA'!O12)&amp;""</f>
        <v/>
      </c>
      <c r="H16" s="32" t="str">
        <f>('RAW DATA'!P12)&amp;""</f>
        <v/>
      </c>
      <c r="I16" s="32" t="e">
        <f>'RAW DATA'!#REF!</f>
        <v>#REF!</v>
      </c>
      <c r="J16" s="32" t="str">
        <f>('RAW DATA'!L12)&amp;""</f>
        <v/>
      </c>
      <c r="K16" s="29" t="str">
        <f>('RAW DATA'!Q12)&amp;(IF('RAW DATA'!S12=1," (Veteran)", ""))</f>
        <v/>
      </c>
      <c r="L16" s="32" t="str">
        <f>('RAW DATA'!X12)&amp;""</f>
        <v/>
      </c>
      <c r="M16" s="32" t="str">
        <f>('RAW DATA'!W12)&amp;""</f>
        <v/>
      </c>
      <c r="N16" s="129" t="str">
        <f>('RAW DATA'!Y12)&amp;""</f>
        <v/>
      </c>
      <c r="O16" s="33" t="str">
        <f>('RAW DATA'!Z12)&amp;""</f>
        <v/>
      </c>
      <c r="P16" s="34" t="e">
        <f>VLOOKUP('RAW DATA'!T12,'DON''T DELETE!'!$E$21:$F$24,2)</f>
        <v>#N/A</v>
      </c>
      <c r="Q16" s="35" t="str">
        <f>('RAW DATA'!T12&amp;(IF('RAW DATA'!T12="U","",'RAW DATA'!U12)))</f>
        <v/>
      </c>
      <c r="R16" s="36" t="str">
        <f>IF(ISBLANK('RAW DATA'!AA12),"N/A",'RAW DATA'!AA12)</f>
        <v>N/A</v>
      </c>
      <c r="S16" s="25"/>
      <c r="T16" s="10"/>
    </row>
    <row r="17" spans="1:20" s="24" customFormat="1">
      <c r="A17" s="31" t="str">
        <f>('RAW DATA'!AC13&amp;'RAW DATA'!B13) &amp;""</f>
        <v/>
      </c>
      <c r="B17" s="32" t="str">
        <f>('RAW DATA'!C13) &amp;""</f>
        <v/>
      </c>
      <c r="C17" s="32" t="str">
        <f>('RAW DATA'!D13) &amp;""</f>
        <v/>
      </c>
      <c r="D17" s="32" t="str">
        <f>(IF('RAW DATA'!R13=1,"# ",""))&amp;('RAW DATA'!AF13)</f>
        <v xml:space="preserve">    </v>
      </c>
      <c r="E17" s="32" t="str">
        <f>('RAW DATA'!M13) &amp;""</f>
        <v/>
      </c>
      <c r="F17" s="32" t="str">
        <f>('RAW DATA'!N13)&amp;""</f>
        <v/>
      </c>
      <c r="G17" s="32" t="str">
        <f>('RAW DATA'!O13)&amp;""</f>
        <v/>
      </c>
      <c r="H17" s="32" t="str">
        <f>('RAW DATA'!P13)&amp;""</f>
        <v/>
      </c>
      <c r="I17" s="32" t="e">
        <f>'RAW DATA'!#REF!</f>
        <v>#REF!</v>
      </c>
      <c r="J17" s="32" t="str">
        <f>('RAW DATA'!L13)&amp;""</f>
        <v/>
      </c>
      <c r="K17" s="29" t="str">
        <f>('RAW DATA'!Q13)&amp;(IF('RAW DATA'!S13=1," (Veteran)", ""))</f>
        <v/>
      </c>
      <c r="L17" s="32" t="str">
        <f>('RAW DATA'!X13)&amp;""</f>
        <v/>
      </c>
      <c r="M17" s="32" t="str">
        <f>('RAW DATA'!W13)&amp;""</f>
        <v/>
      </c>
      <c r="N17" s="129" t="str">
        <f>('RAW DATA'!Y13)&amp;""</f>
        <v/>
      </c>
      <c r="O17" s="33" t="str">
        <f>('RAW DATA'!Z13)&amp;""</f>
        <v/>
      </c>
      <c r="P17" s="34" t="e">
        <f>VLOOKUP('RAW DATA'!T13,'DON''T DELETE!'!$E$21:$F$24,2)</f>
        <v>#N/A</v>
      </c>
      <c r="Q17" s="35" t="str">
        <f>('RAW DATA'!T13&amp;(IF('RAW DATA'!T13="U","",'RAW DATA'!U13)))</f>
        <v/>
      </c>
      <c r="R17" s="36" t="str">
        <f>IF(ISBLANK('RAW DATA'!AA13),"N/A",'RAW DATA'!AA13)</f>
        <v>N/A</v>
      </c>
      <c r="S17" s="23"/>
      <c r="T17" s="10"/>
    </row>
    <row r="18" spans="1:20" s="24" customFormat="1">
      <c r="A18" s="31" t="str">
        <f>('RAW DATA'!AC14&amp;'RAW DATA'!B14) &amp;""</f>
        <v/>
      </c>
      <c r="B18" s="32" t="str">
        <f>('RAW DATA'!C14) &amp;""</f>
        <v/>
      </c>
      <c r="C18" s="32" t="str">
        <f>('RAW DATA'!D14) &amp;""</f>
        <v/>
      </c>
      <c r="D18" s="32" t="str">
        <f>(IF('RAW DATA'!R14=1,"# ",""))&amp;('RAW DATA'!AF14)</f>
        <v xml:space="preserve">    </v>
      </c>
      <c r="E18" s="32" t="str">
        <f>('RAW DATA'!M14) &amp;""</f>
        <v/>
      </c>
      <c r="F18" s="32" t="str">
        <f>('RAW DATA'!N14)&amp;""</f>
        <v/>
      </c>
      <c r="G18" s="32" t="str">
        <f>('RAW DATA'!O14)&amp;""</f>
        <v/>
      </c>
      <c r="H18" s="32" t="str">
        <f>('RAW DATA'!P14)&amp;""</f>
        <v/>
      </c>
      <c r="I18" s="32" t="e">
        <f>'RAW DATA'!#REF!</f>
        <v>#REF!</v>
      </c>
      <c r="J18" s="32" t="str">
        <f>('RAW DATA'!L14)&amp;""</f>
        <v/>
      </c>
      <c r="K18" s="29" t="str">
        <f>('RAW DATA'!Q14)&amp;(IF('RAW DATA'!S14=1," (Veteran)", ""))</f>
        <v/>
      </c>
      <c r="L18" s="32" t="str">
        <f>('RAW DATA'!X14)&amp;""</f>
        <v/>
      </c>
      <c r="M18" s="32" t="str">
        <f>('RAW DATA'!W14)&amp;""</f>
        <v/>
      </c>
      <c r="N18" s="129" t="str">
        <f>('RAW DATA'!Y14)&amp;""</f>
        <v/>
      </c>
      <c r="O18" s="33" t="str">
        <f>('RAW DATA'!Z14)&amp;""</f>
        <v/>
      </c>
      <c r="P18" s="34" t="e">
        <f>VLOOKUP('RAW DATA'!T14,'DON''T DELETE!'!$E$21:$F$24,2)</f>
        <v>#N/A</v>
      </c>
      <c r="Q18" s="35" t="str">
        <f>('RAW DATA'!T14&amp;(IF('RAW DATA'!T14="U","",'RAW DATA'!U14)))</f>
        <v/>
      </c>
      <c r="R18" s="36" t="str">
        <f>IF(ISBLANK('RAW DATA'!AA14),"N/A",'RAW DATA'!AA14)</f>
        <v>N/A</v>
      </c>
      <c r="S18" s="25"/>
      <c r="T18" s="10"/>
    </row>
    <row r="19" spans="1:20" s="24" customFormat="1">
      <c r="A19" s="31" t="str">
        <f>('RAW DATA'!AC15&amp;'RAW DATA'!B15) &amp;""</f>
        <v/>
      </c>
      <c r="B19" s="32" t="str">
        <f>('RAW DATA'!C15) &amp;""</f>
        <v/>
      </c>
      <c r="C19" s="32" t="str">
        <f>('RAW DATA'!D15) &amp;""</f>
        <v/>
      </c>
      <c r="D19" s="32" t="str">
        <f>(IF('RAW DATA'!R15=1,"# ",""))&amp;('RAW DATA'!AF15)</f>
        <v xml:space="preserve">    </v>
      </c>
      <c r="E19" s="32" t="str">
        <f>('RAW DATA'!M15) &amp;""</f>
        <v/>
      </c>
      <c r="F19" s="32" t="str">
        <f>('RAW DATA'!N15)&amp;""</f>
        <v/>
      </c>
      <c r="G19" s="32" t="str">
        <f>('RAW DATA'!O15)&amp;""</f>
        <v/>
      </c>
      <c r="H19" s="32" t="str">
        <f>('RAW DATA'!P15)&amp;""</f>
        <v/>
      </c>
      <c r="I19" s="32" t="e">
        <f>'RAW DATA'!#REF!</f>
        <v>#REF!</v>
      </c>
      <c r="J19" s="32" t="str">
        <f>('RAW DATA'!L15)&amp;""</f>
        <v/>
      </c>
      <c r="K19" s="29" t="str">
        <f>('RAW DATA'!Q15)&amp;(IF('RAW DATA'!S15=1," (Veteran)", ""))</f>
        <v/>
      </c>
      <c r="L19" s="32" t="str">
        <f>('RAW DATA'!X15)&amp;""</f>
        <v/>
      </c>
      <c r="M19" s="32" t="str">
        <f>('RAW DATA'!W15)&amp;""</f>
        <v/>
      </c>
      <c r="N19" s="129" t="str">
        <f>('RAW DATA'!Y15)&amp;""</f>
        <v/>
      </c>
      <c r="O19" s="33" t="str">
        <f>('RAW DATA'!Z15)&amp;""</f>
        <v/>
      </c>
      <c r="P19" s="34" t="e">
        <f>VLOOKUP('RAW DATA'!T15,'DON''T DELETE!'!$E$21:$F$24,2)</f>
        <v>#N/A</v>
      </c>
      <c r="Q19" s="35" t="str">
        <f>('RAW DATA'!T15&amp;(IF('RAW DATA'!T15="U","",'RAW DATA'!U15)))</f>
        <v/>
      </c>
      <c r="R19" s="36" t="str">
        <f>IF(ISBLANK('RAW DATA'!AA15),"N/A",'RAW DATA'!AA15)</f>
        <v>N/A</v>
      </c>
      <c r="S19" s="25"/>
      <c r="T19" s="10"/>
    </row>
    <row r="20" spans="1:20" s="24" customFormat="1">
      <c r="A20" s="31" t="str">
        <f>('RAW DATA'!AC16&amp;'RAW DATA'!B16) &amp;""</f>
        <v/>
      </c>
      <c r="B20" s="32" t="str">
        <f>('RAW DATA'!C16) &amp;""</f>
        <v/>
      </c>
      <c r="C20" s="32" t="str">
        <f>('RAW DATA'!D16) &amp;""</f>
        <v/>
      </c>
      <c r="D20" s="32" t="str">
        <f>(IF('RAW DATA'!R16=1,"# ",""))&amp;('RAW DATA'!AF16)</f>
        <v xml:space="preserve">    </v>
      </c>
      <c r="E20" s="32" t="str">
        <f>('RAW DATA'!M16) &amp;""</f>
        <v/>
      </c>
      <c r="F20" s="32" t="str">
        <f>('RAW DATA'!N16)&amp;""</f>
        <v/>
      </c>
      <c r="G20" s="32" t="str">
        <f>('RAW DATA'!O16)&amp;""</f>
        <v/>
      </c>
      <c r="H20" s="32" t="str">
        <f>('RAW DATA'!P16)&amp;""</f>
        <v/>
      </c>
      <c r="I20" s="32" t="e">
        <f>'RAW DATA'!#REF!</f>
        <v>#REF!</v>
      </c>
      <c r="J20" s="32" t="str">
        <f>('RAW DATA'!L16)&amp;""</f>
        <v/>
      </c>
      <c r="K20" s="29" t="str">
        <f>('RAW DATA'!Q16)&amp;(IF('RAW DATA'!S16=1," (Veteran)", ""))</f>
        <v/>
      </c>
      <c r="L20" s="32" t="str">
        <f>('RAW DATA'!X16)&amp;""</f>
        <v/>
      </c>
      <c r="M20" s="32" t="str">
        <f>('RAW DATA'!W16)&amp;""</f>
        <v/>
      </c>
      <c r="N20" s="129" t="str">
        <f>('RAW DATA'!Y16)&amp;""</f>
        <v/>
      </c>
      <c r="O20" s="33" t="str">
        <f>('RAW DATA'!Z16)&amp;""</f>
        <v/>
      </c>
      <c r="P20" s="34" t="e">
        <f>VLOOKUP('RAW DATA'!T16,'DON''T DELETE!'!$E$21:$F$24,2)</f>
        <v>#N/A</v>
      </c>
      <c r="Q20" s="35" t="str">
        <f>('RAW DATA'!T16&amp;(IF('RAW DATA'!T16="U","",'RAW DATA'!U16)))</f>
        <v/>
      </c>
      <c r="R20" s="36" t="str">
        <f>IF(ISBLANK('RAW DATA'!AA16),"N/A",'RAW DATA'!AA16)</f>
        <v>N/A</v>
      </c>
      <c r="S20" s="25"/>
      <c r="T20" s="10"/>
    </row>
    <row r="21" spans="1:20" s="24" customFormat="1">
      <c r="A21" s="31" t="str">
        <f>('RAW DATA'!AC17&amp;'RAW DATA'!B17) &amp;""</f>
        <v/>
      </c>
      <c r="B21" s="32" t="str">
        <f>('RAW DATA'!C17) &amp;""</f>
        <v/>
      </c>
      <c r="C21" s="32" t="str">
        <f>('RAW DATA'!D17) &amp;""</f>
        <v/>
      </c>
      <c r="D21" s="32" t="str">
        <f>(IF('RAW DATA'!R17=1,"# ",""))&amp;('RAW DATA'!AF17)</f>
        <v xml:space="preserve">    </v>
      </c>
      <c r="E21" s="32" t="str">
        <f>('RAW DATA'!M17) &amp;""</f>
        <v/>
      </c>
      <c r="F21" s="32" t="str">
        <f>('RAW DATA'!N17)&amp;""</f>
        <v/>
      </c>
      <c r="G21" s="32" t="str">
        <f>('RAW DATA'!O17)&amp;""</f>
        <v/>
      </c>
      <c r="H21" s="32" t="str">
        <f>('RAW DATA'!P17)&amp;""</f>
        <v/>
      </c>
      <c r="I21" s="32" t="e">
        <f>'RAW DATA'!#REF!</f>
        <v>#REF!</v>
      </c>
      <c r="J21" s="32" t="str">
        <f>('RAW DATA'!L17)&amp;""</f>
        <v/>
      </c>
      <c r="K21" s="29" t="str">
        <f>('RAW DATA'!Q17)&amp;(IF('RAW DATA'!S17=1," (Veteran)", ""))</f>
        <v/>
      </c>
      <c r="L21" s="32" t="str">
        <f>('RAW DATA'!X17)&amp;""</f>
        <v/>
      </c>
      <c r="M21" s="32" t="str">
        <f>('RAW DATA'!W17)&amp;""</f>
        <v/>
      </c>
      <c r="N21" s="129" t="str">
        <f>('RAW DATA'!Y17)&amp;""</f>
        <v/>
      </c>
      <c r="O21" s="33" t="str">
        <f>('RAW DATA'!Z17)&amp;""</f>
        <v/>
      </c>
      <c r="P21" s="34" t="e">
        <f>VLOOKUP('RAW DATA'!T17,'DON''T DELETE!'!$E$21:$F$24,2)</f>
        <v>#N/A</v>
      </c>
      <c r="Q21" s="35" t="str">
        <f>('RAW DATA'!T17&amp;(IF('RAW DATA'!T17="U","",'RAW DATA'!U17)))</f>
        <v/>
      </c>
      <c r="R21" s="36" t="str">
        <f>IF(ISBLANK('RAW DATA'!AA17),"N/A",'RAW DATA'!AA17)</f>
        <v>N/A</v>
      </c>
      <c r="S21" s="23"/>
      <c r="T21" s="10"/>
    </row>
    <row r="22" spans="1:20" s="24" customFormat="1">
      <c r="A22" s="31" t="str">
        <f>('RAW DATA'!AC18&amp;'RAW DATA'!B18) &amp;""</f>
        <v/>
      </c>
      <c r="B22" s="32" t="str">
        <f>('RAW DATA'!C18) &amp;""</f>
        <v/>
      </c>
      <c r="C22" s="32" t="str">
        <f>('RAW DATA'!D18) &amp;""</f>
        <v/>
      </c>
      <c r="D22" s="32" t="str">
        <f>(IF('RAW DATA'!R18=1,"# ",""))&amp;('RAW DATA'!AF18)</f>
        <v xml:space="preserve">    </v>
      </c>
      <c r="E22" s="32" t="str">
        <f>('RAW DATA'!M18) &amp;""</f>
        <v/>
      </c>
      <c r="F22" s="32" t="str">
        <f>('RAW DATA'!N18)&amp;""</f>
        <v/>
      </c>
      <c r="G22" s="32" t="str">
        <f>('RAW DATA'!O18)&amp;""</f>
        <v/>
      </c>
      <c r="H22" s="32" t="str">
        <f>('RAW DATA'!P18)&amp;""</f>
        <v/>
      </c>
      <c r="I22" s="32" t="e">
        <f>'RAW DATA'!#REF!</f>
        <v>#REF!</v>
      </c>
      <c r="J22" s="32" t="str">
        <f>('RAW DATA'!L18)&amp;""</f>
        <v/>
      </c>
      <c r="K22" s="29" t="str">
        <f>('RAW DATA'!Q18)&amp;(IF('RAW DATA'!S18=1," (Veteran)", ""))</f>
        <v/>
      </c>
      <c r="L22" s="32" t="str">
        <f>('RAW DATA'!X18)&amp;""</f>
        <v/>
      </c>
      <c r="M22" s="32" t="str">
        <f>('RAW DATA'!W18)&amp;""</f>
        <v/>
      </c>
      <c r="N22" s="129" t="str">
        <f>('RAW DATA'!Y18)&amp;""</f>
        <v/>
      </c>
      <c r="O22" s="33" t="str">
        <f>('RAW DATA'!Z18)&amp;""</f>
        <v/>
      </c>
      <c r="P22" s="34" t="e">
        <f>VLOOKUP('RAW DATA'!T18,'DON''T DELETE!'!$E$21:$F$24,2)</f>
        <v>#N/A</v>
      </c>
      <c r="Q22" s="35" t="str">
        <f>('RAW DATA'!T18&amp;(IF('RAW DATA'!T18="U","",'RAW DATA'!U18)))</f>
        <v/>
      </c>
      <c r="R22" s="36" t="str">
        <f>IF(ISBLANK('RAW DATA'!AA18),"N/A",'RAW DATA'!AA18)</f>
        <v>N/A</v>
      </c>
      <c r="S22" s="25"/>
      <c r="T22" s="10"/>
    </row>
    <row r="23" spans="1:20" s="24" customFormat="1">
      <c r="A23" s="31" t="str">
        <f>('RAW DATA'!AC19&amp;'RAW DATA'!B19) &amp;""</f>
        <v/>
      </c>
      <c r="B23" s="32" t="str">
        <f>('RAW DATA'!C19) &amp;""</f>
        <v/>
      </c>
      <c r="C23" s="32" t="str">
        <f>('RAW DATA'!D19) &amp;""</f>
        <v/>
      </c>
      <c r="D23" s="32" t="str">
        <f>(IF('RAW DATA'!R19=1,"# ",""))&amp;('RAW DATA'!AF19)</f>
        <v xml:space="preserve">    </v>
      </c>
      <c r="E23" s="32" t="str">
        <f>('RAW DATA'!M19) &amp;""</f>
        <v/>
      </c>
      <c r="F23" s="32" t="str">
        <f>('RAW DATA'!N19)&amp;""</f>
        <v/>
      </c>
      <c r="G23" s="32" t="str">
        <f>('RAW DATA'!O19)&amp;""</f>
        <v/>
      </c>
      <c r="H23" s="32" t="str">
        <f>('RAW DATA'!P19)&amp;""</f>
        <v/>
      </c>
      <c r="I23" s="32" t="e">
        <f>'RAW DATA'!#REF!</f>
        <v>#REF!</v>
      </c>
      <c r="J23" s="32" t="str">
        <f>('RAW DATA'!L19)&amp;""</f>
        <v/>
      </c>
      <c r="K23" s="29" t="str">
        <f>('RAW DATA'!Q19)&amp;(IF('RAW DATA'!S19=1," (Veteran)", ""))</f>
        <v/>
      </c>
      <c r="L23" s="32" t="str">
        <f>('RAW DATA'!X19)&amp;""</f>
        <v/>
      </c>
      <c r="M23" s="32" t="str">
        <f>('RAW DATA'!W19)&amp;""</f>
        <v/>
      </c>
      <c r="N23" s="129" t="str">
        <f>('RAW DATA'!Y19)&amp;""</f>
        <v/>
      </c>
      <c r="O23" s="33" t="str">
        <f>('RAW DATA'!Z19)&amp;""</f>
        <v/>
      </c>
      <c r="P23" s="34" t="e">
        <f>VLOOKUP('RAW DATA'!T19,'DON''T DELETE!'!$E$21:$F$24,2)</f>
        <v>#N/A</v>
      </c>
      <c r="Q23" s="35" t="str">
        <f>('RAW DATA'!T19&amp;(IF('RAW DATA'!T19="U","",'RAW DATA'!U19)))</f>
        <v/>
      </c>
      <c r="R23" s="36" t="str">
        <f>IF(ISBLANK('RAW DATA'!AA19),"N/A",'RAW DATA'!AA19)</f>
        <v>N/A</v>
      </c>
      <c r="S23" s="25"/>
      <c r="T23" s="23"/>
    </row>
    <row r="24" spans="1:20" s="24" customFormat="1">
      <c r="A24" s="31" t="str">
        <f>('RAW DATA'!AC20&amp;'RAW DATA'!B20) &amp;""</f>
        <v/>
      </c>
      <c r="B24" s="32" t="str">
        <f>('RAW DATA'!C20) &amp;""</f>
        <v/>
      </c>
      <c r="C24" s="32" t="str">
        <f>('RAW DATA'!D20) &amp;""</f>
        <v/>
      </c>
      <c r="D24" s="32" t="str">
        <f>(IF('RAW DATA'!R20=1,"# ",""))&amp;('RAW DATA'!AF20)</f>
        <v xml:space="preserve">    </v>
      </c>
      <c r="E24" s="32" t="str">
        <f>('RAW DATA'!M20) &amp;""</f>
        <v/>
      </c>
      <c r="F24" s="32" t="str">
        <f>('RAW DATA'!N20)&amp;""</f>
        <v/>
      </c>
      <c r="G24" s="32" t="str">
        <f>('RAW DATA'!O20)&amp;""</f>
        <v/>
      </c>
      <c r="H24" s="32" t="str">
        <f>('RAW DATA'!P20)&amp;""</f>
        <v/>
      </c>
      <c r="I24" s="32" t="e">
        <f>'RAW DATA'!#REF!</f>
        <v>#REF!</v>
      </c>
      <c r="J24" s="32" t="str">
        <f>('RAW DATA'!L20)&amp;""</f>
        <v/>
      </c>
      <c r="K24" s="29" t="str">
        <f>('RAW DATA'!Q20)&amp;(IF('RAW DATA'!S20=1," (Veteran)", ""))</f>
        <v/>
      </c>
      <c r="L24" s="32" t="str">
        <f>('RAW DATA'!X20)&amp;""</f>
        <v/>
      </c>
      <c r="M24" s="32" t="str">
        <f>('RAW DATA'!W20)&amp;""</f>
        <v/>
      </c>
      <c r="N24" s="129" t="str">
        <f>('RAW DATA'!Y20)&amp;""</f>
        <v/>
      </c>
      <c r="O24" s="33" t="str">
        <f>('RAW DATA'!Z20)&amp;""</f>
        <v/>
      </c>
      <c r="P24" s="34" t="e">
        <f>VLOOKUP('RAW DATA'!T20,'DON''T DELETE!'!$E$21:$F$24,2)</f>
        <v>#N/A</v>
      </c>
      <c r="Q24" s="35" t="str">
        <f>('RAW DATA'!T20&amp;(IF('RAW DATA'!T20="U","",'RAW DATA'!U20)))</f>
        <v/>
      </c>
      <c r="R24" s="36" t="str">
        <f>IF(ISBLANK('RAW DATA'!AA20),"N/A",'RAW DATA'!AA20)</f>
        <v>N/A</v>
      </c>
      <c r="S24" s="25"/>
      <c r="T24" s="10"/>
    </row>
    <row r="25" spans="1:20" s="24" customFormat="1">
      <c r="A25" s="31" t="str">
        <f>('RAW DATA'!AC21&amp;'RAW DATA'!B21) &amp;""</f>
        <v/>
      </c>
      <c r="B25" s="32" t="str">
        <f>('RAW DATA'!C21) &amp;""</f>
        <v/>
      </c>
      <c r="C25" s="32" t="str">
        <f>('RAW DATA'!D21) &amp;""</f>
        <v/>
      </c>
      <c r="D25" s="32" t="str">
        <f>(IF('RAW DATA'!R21=1,"# ",""))&amp;('RAW DATA'!AF21)</f>
        <v xml:space="preserve">    </v>
      </c>
      <c r="E25" s="32" t="str">
        <f>('RAW DATA'!M21) &amp;""</f>
        <v/>
      </c>
      <c r="F25" s="32" t="str">
        <f>('RAW DATA'!N21)&amp;""</f>
        <v/>
      </c>
      <c r="G25" s="32" t="str">
        <f>('RAW DATA'!O21)&amp;""</f>
        <v/>
      </c>
      <c r="H25" s="32" t="str">
        <f>('RAW DATA'!P21)&amp;""</f>
        <v/>
      </c>
      <c r="I25" s="32" t="e">
        <f>'RAW DATA'!#REF!</f>
        <v>#REF!</v>
      </c>
      <c r="J25" s="32" t="str">
        <f>('RAW DATA'!L21)&amp;""</f>
        <v/>
      </c>
      <c r="K25" s="29" t="str">
        <f>('RAW DATA'!Q21)&amp;(IF('RAW DATA'!S21=1," (Veteran)", ""))</f>
        <v/>
      </c>
      <c r="L25" s="32" t="str">
        <f>('RAW DATA'!X21)&amp;""</f>
        <v/>
      </c>
      <c r="M25" s="32" t="str">
        <f>('RAW DATA'!W21)&amp;""</f>
        <v/>
      </c>
      <c r="N25" s="129" t="str">
        <f>('RAW DATA'!Y21)&amp;""</f>
        <v/>
      </c>
      <c r="O25" s="33" t="str">
        <f>('RAW DATA'!Z21)&amp;""</f>
        <v/>
      </c>
      <c r="P25" s="34" t="e">
        <f>VLOOKUP('RAW DATA'!T21,'DON''T DELETE!'!$E$21:$F$24,2)</f>
        <v>#N/A</v>
      </c>
      <c r="Q25" s="35" t="str">
        <f>('RAW DATA'!T21&amp;(IF('RAW DATA'!T21="U","",'RAW DATA'!U21)))</f>
        <v/>
      </c>
      <c r="R25" s="36" t="str">
        <f>IF(ISBLANK('RAW DATA'!AA21),"N/A",'RAW DATA'!AA21)</f>
        <v>N/A</v>
      </c>
      <c r="S25" s="23"/>
      <c r="T25" s="10"/>
    </row>
    <row r="26" spans="1:20" s="24" customFormat="1">
      <c r="A26" s="31" t="str">
        <f>('RAW DATA'!AC22&amp;'RAW DATA'!B22) &amp;""</f>
        <v/>
      </c>
      <c r="B26" s="32" t="str">
        <f>('RAW DATA'!C22) &amp;""</f>
        <v/>
      </c>
      <c r="C26" s="32" t="str">
        <f>('RAW DATA'!D22) &amp;""</f>
        <v/>
      </c>
      <c r="D26" s="32" t="str">
        <f>(IF('RAW DATA'!R22=1,"# ",""))&amp;('RAW DATA'!AF22)</f>
        <v xml:space="preserve">    </v>
      </c>
      <c r="E26" s="32" t="str">
        <f>('RAW DATA'!M22) &amp;""</f>
        <v/>
      </c>
      <c r="F26" s="32" t="str">
        <f>('RAW DATA'!N22)&amp;""</f>
        <v/>
      </c>
      <c r="G26" s="32" t="str">
        <f>('RAW DATA'!O22)&amp;""</f>
        <v/>
      </c>
      <c r="H26" s="32" t="str">
        <f>('RAW DATA'!P22)&amp;""</f>
        <v/>
      </c>
      <c r="I26" s="32" t="e">
        <f>'RAW DATA'!#REF!</f>
        <v>#REF!</v>
      </c>
      <c r="J26" s="32" t="str">
        <f>('RAW DATA'!L22)&amp;""</f>
        <v/>
      </c>
      <c r="K26" s="29" t="str">
        <f>('RAW DATA'!Q22)&amp;(IF('RAW DATA'!S22=1," (Veteran)", ""))</f>
        <v/>
      </c>
      <c r="L26" s="32" t="str">
        <f>('RAW DATA'!X22)&amp;""</f>
        <v/>
      </c>
      <c r="M26" s="32" t="str">
        <f>('RAW DATA'!W22)&amp;""</f>
        <v/>
      </c>
      <c r="N26" s="129" t="str">
        <f>('RAW DATA'!Y22)&amp;""</f>
        <v/>
      </c>
      <c r="O26" s="33" t="str">
        <f>('RAW DATA'!Z22)&amp;""</f>
        <v/>
      </c>
      <c r="P26" s="34" t="e">
        <f>VLOOKUP('RAW DATA'!T22,'DON''T DELETE!'!$E$21:$F$24,2)</f>
        <v>#N/A</v>
      </c>
      <c r="Q26" s="35" t="str">
        <f>('RAW DATA'!T22&amp;(IF('RAW DATA'!T22="U","",'RAW DATA'!U22)))</f>
        <v/>
      </c>
      <c r="R26" s="36" t="str">
        <f>IF(ISBLANK('RAW DATA'!AA22),"N/A",'RAW DATA'!AA22)</f>
        <v>N/A</v>
      </c>
      <c r="S26" s="23"/>
      <c r="T26" s="10"/>
    </row>
    <row r="27" spans="1:20" s="24" customFormat="1">
      <c r="A27" s="31" t="str">
        <f>('RAW DATA'!AC23&amp;'RAW DATA'!B23) &amp;""</f>
        <v/>
      </c>
      <c r="B27" s="32" t="str">
        <f>('RAW DATA'!C23) &amp;""</f>
        <v/>
      </c>
      <c r="C27" s="32" t="str">
        <f>('RAW DATA'!D23) &amp;""</f>
        <v/>
      </c>
      <c r="D27" s="32" t="str">
        <f>(IF('RAW DATA'!R23=1,"# ",""))&amp;('RAW DATA'!AF23)</f>
        <v xml:space="preserve">    </v>
      </c>
      <c r="E27" s="32" t="str">
        <f>('RAW DATA'!M23) &amp;""</f>
        <v/>
      </c>
      <c r="F27" s="32" t="str">
        <f>('RAW DATA'!N23)&amp;""</f>
        <v/>
      </c>
      <c r="G27" s="32" t="str">
        <f>('RAW DATA'!O23)&amp;""</f>
        <v/>
      </c>
      <c r="H27" s="32" t="str">
        <f>('RAW DATA'!P23)&amp;""</f>
        <v/>
      </c>
      <c r="I27" s="32" t="e">
        <f>'RAW DATA'!#REF!</f>
        <v>#REF!</v>
      </c>
      <c r="J27" s="32" t="str">
        <f>('RAW DATA'!L23)&amp;""</f>
        <v/>
      </c>
      <c r="K27" s="29" t="str">
        <f>('RAW DATA'!Q23)&amp;(IF('RAW DATA'!S23=1," (Veteran)", ""))</f>
        <v/>
      </c>
      <c r="L27" s="32" t="str">
        <f>('RAW DATA'!X23)&amp;""</f>
        <v/>
      </c>
      <c r="M27" s="32" t="str">
        <f>('RAW DATA'!W23)&amp;""</f>
        <v/>
      </c>
      <c r="N27" s="129" t="str">
        <f>('RAW DATA'!Y23)&amp;""</f>
        <v/>
      </c>
      <c r="O27" s="33" t="str">
        <f>('RAW DATA'!Z23)&amp;""</f>
        <v/>
      </c>
      <c r="P27" s="34" t="e">
        <f>VLOOKUP('RAW DATA'!T23,'DON''T DELETE!'!$E$21:$F$24,2)</f>
        <v>#N/A</v>
      </c>
      <c r="Q27" s="35" t="str">
        <f>('RAW DATA'!T23&amp;(IF('RAW DATA'!T23="U","",'RAW DATA'!U23)))</f>
        <v/>
      </c>
      <c r="R27" s="36" t="str">
        <f>IF(ISBLANK('RAW DATA'!AA23),"N/A",'RAW DATA'!AA23)</f>
        <v>N/A</v>
      </c>
      <c r="S27" s="23"/>
      <c r="T27" s="10"/>
    </row>
    <row r="28" spans="1:20" s="24" customFormat="1">
      <c r="A28" s="31" t="str">
        <f>('RAW DATA'!AC24&amp;'RAW DATA'!B24) &amp;""</f>
        <v/>
      </c>
      <c r="B28" s="32" t="str">
        <f>('RAW DATA'!C24) &amp;""</f>
        <v/>
      </c>
      <c r="C28" s="32" t="str">
        <f>('RAW DATA'!D24) &amp;""</f>
        <v/>
      </c>
      <c r="D28" s="32" t="str">
        <f>(IF('RAW DATA'!R24=1,"# ",""))&amp;('RAW DATA'!AF24)</f>
        <v xml:space="preserve">    </v>
      </c>
      <c r="E28" s="32" t="str">
        <f>('RAW DATA'!M24) &amp;""</f>
        <v/>
      </c>
      <c r="F28" s="32" t="str">
        <f>('RAW DATA'!N24)&amp;""</f>
        <v/>
      </c>
      <c r="G28" s="32" t="str">
        <f>('RAW DATA'!O24)&amp;""</f>
        <v/>
      </c>
      <c r="H28" s="32" t="str">
        <f>('RAW DATA'!P24)&amp;""</f>
        <v/>
      </c>
      <c r="I28" s="32" t="e">
        <f>'RAW DATA'!#REF!</f>
        <v>#REF!</v>
      </c>
      <c r="J28" s="32" t="str">
        <f>('RAW DATA'!L24)&amp;""</f>
        <v/>
      </c>
      <c r="K28" s="29" t="str">
        <f>('RAW DATA'!Q24)&amp;(IF('RAW DATA'!S24=1," (Veteran)", ""))</f>
        <v/>
      </c>
      <c r="L28" s="32" t="str">
        <f>('RAW DATA'!X24)&amp;""</f>
        <v/>
      </c>
      <c r="M28" s="32" t="str">
        <f>('RAW DATA'!W24)&amp;""</f>
        <v/>
      </c>
      <c r="N28" s="129" t="str">
        <f>('RAW DATA'!Y24)&amp;""</f>
        <v/>
      </c>
      <c r="O28" s="33" t="str">
        <f>('RAW DATA'!Z24)&amp;""</f>
        <v/>
      </c>
      <c r="P28" s="34" t="e">
        <f>VLOOKUP('RAW DATA'!T24,'DON''T DELETE!'!$E$21:$F$24,2)</f>
        <v>#N/A</v>
      </c>
      <c r="Q28" s="35" t="str">
        <f>('RAW DATA'!T24&amp;(IF('RAW DATA'!T24="U","",'RAW DATA'!U24)))</f>
        <v/>
      </c>
      <c r="R28" s="36" t="str">
        <f>IF(ISBLANK('RAW DATA'!AA24),"N/A",'RAW DATA'!AA24)</f>
        <v>N/A</v>
      </c>
      <c r="S28" s="23"/>
      <c r="T28" s="10"/>
    </row>
    <row r="29" spans="1:20" s="24" customFormat="1">
      <c r="A29" s="31" t="str">
        <f>('RAW DATA'!AC25&amp;'RAW DATA'!B25) &amp;""</f>
        <v/>
      </c>
      <c r="B29" s="32" t="str">
        <f>('RAW DATA'!C25) &amp;""</f>
        <v/>
      </c>
      <c r="C29" s="32" t="str">
        <f>('RAW DATA'!D25) &amp;""</f>
        <v/>
      </c>
      <c r="D29" s="32" t="str">
        <f>(IF('RAW DATA'!R25=1,"# ",""))&amp;('RAW DATA'!AF25)</f>
        <v xml:space="preserve">    </v>
      </c>
      <c r="E29" s="32" t="str">
        <f>('RAW DATA'!M25) &amp;""</f>
        <v/>
      </c>
      <c r="F29" s="32" t="str">
        <f>('RAW DATA'!N25)&amp;""</f>
        <v/>
      </c>
      <c r="G29" s="32" t="str">
        <f>('RAW DATA'!O25)&amp;""</f>
        <v/>
      </c>
      <c r="H29" s="32" t="str">
        <f>('RAW DATA'!P25)&amp;""</f>
        <v/>
      </c>
      <c r="I29" s="32" t="e">
        <f>'RAW DATA'!#REF!</f>
        <v>#REF!</v>
      </c>
      <c r="J29" s="32" t="str">
        <f>('RAW DATA'!L25)&amp;""</f>
        <v/>
      </c>
      <c r="K29" s="29" t="str">
        <f>('RAW DATA'!Q25)&amp;(IF('RAW DATA'!S25=1," (Veteran)", ""))</f>
        <v/>
      </c>
      <c r="L29" s="32" t="str">
        <f>('RAW DATA'!X25)&amp;""</f>
        <v/>
      </c>
      <c r="M29" s="32" t="str">
        <f>('RAW DATA'!W25)&amp;""</f>
        <v/>
      </c>
      <c r="N29" s="129" t="str">
        <f>('RAW DATA'!Y25)&amp;""</f>
        <v/>
      </c>
      <c r="O29" s="33" t="str">
        <f>('RAW DATA'!Z25)&amp;""</f>
        <v/>
      </c>
      <c r="P29" s="34" t="e">
        <f>VLOOKUP('RAW DATA'!T25,'DON''T DELETE!'!$E$21:$F$24,2)</f>
        <v>#N/A</v>
      </c>
      <c r="Q29" s="35" t="str">
        <f>('RAW DATA'!T25&amp;(IF('RAW DATA'!T25="U","",'RAW DATA'!U25)))</f>
        <v/>
      </c>
      <c r="R29" s="36" t="str">
        <f>IF(ISBLANK('RAW DATA'!AA25),"N/A",'RAW DATA'!AA25)</f>
        <v>N/A</v>
      </c>
      <c r="S29" s="23"/>
      <c r="T29" s="10"/>
    </row>
    <row r="30" spans="1:20" s="24" customFormat="1">
      <c r="A30" s="31" t="str">
        <f>('RAW DATA'!AC26&amp;'RAW DATA'!B26) &amp;""</f>
        <v/>
      </c>
      <c r="B30" s="32" t="str">
        <f>('RAW DATA'!C26) &amp;""</f>
        <v/>
      </c>
      <c r="C30" s="32" t="str">
        <f>('RAW DATA'!D26) &amp;""</f>
        <v/>
      </c>
      <c r="D30" s="32" t="str">
        <f>(IF('RAW DATA'!R26=1,"# ",""))&amp;('RAW DATA'!AF26)</f>
        <v xml:space="preserve">    </v>
      </c>
      <c r="E30" s="32" t="str">
        <f>('RAW DATA'!M26) &amp;""</f>
        <v/>
      </c>
      <c r="F30" s="32" t="str">
        <f>('RAW DATA'!N26)&amp;""</f>
        <v/>
      </c>
      <c r="G30" s="32" t="str">
        <f>('RAW DATA'!O26)&amp;""</f>
        <v/>
      </c>
      <c r="H30" s="32" t="str">
        <f>('RAW DATA'!P26)&amp;""</f>
        <v/>
      </c>
      <c r="I30" s="32" t="e">
        <f>'RAW DATA'!#REF!</f>
        <v>#REF!</v>
      </c>
      <c r="J30" s="32" t="str">
        <f>('RAW DATA'!L26)&amp;""</f>
        <v/>
      </c>
      <c r="K30" s="29" t="str">
        <f>('RAW DATA'!Q26)&amp;(IF('RAW DATA'!S26=1," (Veteran)", ""))</f>
        <v/>
      </c>
      <c r="L30" s="32" t="str">
        <f>('RAW DATA'!X26)&amp;""</f>
        <v/>
      </c>
      <c r="M30" s="32" t="str">
        <f>('RAW DATA'!W26)&amp;""</f>
        <v/>
      </c>
      <c r="N30" s="129" t="str">
        <f>('RAW DATA'!Y26)&amp;""</f>
        <v/>
      </c>
      <c r="O30" s="33" t="str">
        <f>('RAW DATA'!Z26)&amp;""</f>
        <v/>
      </c>
      <c r="P30" s="34" t="e">
        <f>VLOOKUP('RAW DATA'!T26,'DON''T DELETE!'!$E$21:$F$24,2)</f>
        <v>#N/A</v>
      </c>
      <c r="Q30" s="35" t="str">
        <f>('RAW DATA'!T26&amp;(IF('RAW DATA'!T26="U","",'RAW DATA'!U26)))</f>
        <v/>
      </c>
      <c r="R30" s="36" t="str">
        <f>IF(ISBLANK('RAW DATA'!AA26),"N/A",'RAW DATA'!AA26)</f>
        <v>N/A</v>
      </c>
      <c r="S30" s="25"/>
      <c r="T30" s="10"/>
    </row>
    <row r="31" spans="1:20" s="24" customFormat="1">
      <c r="A31" s="31" t="str">
        <f>('RAW DATA'!AC27&amp;'RAW DATA'!B27) &amp;""</f>
        <v/>
      </c>
      <c r="B31" s="32" t="str">
        <f>('RAW DATA'!C27) &amp;""</f>
        <v/>
      </c>
      <c r="C31" s="32" t="str">
        <f>('RAW DATA'!D27) &amp;""</f>
        <v/>
      </c>
      <c r="D31" s="32" t="str">
        <f>(IF('RAW DATA'!R27=1,"# ",""))&amp;('RAW DATA'!AF27)</f>
        <v xml:space="preserve">    </v>
      </c>
      <c r="E31" s="32" t="str">
        <f>('RAW DATA'!M27) &amp;""</f>
        <v/>
      </c>
      <c r="F31" s="32" t="str">
        <f>('RAW DATA'!N27)&amp;""</f>
        <v/>
      </c>
      <c r="G31" s="32" t="str">
        <f>('RAW DATA'!O27)&amp;""</f>
        <v/>
      </c>
      <c r="H31" s="32" t="str">
        <f>('RAW DATA'!P27)&amp;""</f>
        <v/>
      </c>
      <c r="I31" s="32" t="e">
        <f>'RAW DATA'!#REF!</f>
        <v>#REF!</v>
      </c>
      <c r="J31" s="32" t="str">
        <f>('RAW DATA'!L27)&amp;""</f>
        <v/>
      </c>
      <c r="K31" s="29" t="str">
        <f>('RAW DATA'!Q27)&amp;(IF('RAW DATA'!S27=1," (Veteran)", ""))</f>
        <v/>
      </c>
      <c r="L31" s="32" t="str">
        <f>('RAW DATA'!X27)&amp;""</f>
        <v/>
      </c>
      <c r="M31" s="32" t="str">
        <f>('RAW DATA'!W27)&amp;""</f>
        <v/>
      </c>
      <c r="N31" s="129" t="str">
        <f>('RAW DATA'!Y27)&amp;""</f>
        <v/>
      </c>
      <c r="O31" s="33" t="str">
        <f>('RAW DATA'!Z27)&amp;""</f>
        <v/>
      </c>
      <c r="P31" s="34" t="e">
        <f>VLOOKUP('RAW DATA'!T27,'DON''T DELETE!'!$E$21:$F$24,2)</f>
        <v>#N/A</v>
      </c>
      <c r="Q31" s="35" t="str">
        <f>('RAW DATA'!T27&amp;(IF('RAW DATA'!T27="U","",'RAW DATA'!U27)))</f>
        <v/>
      </c>
      <c r="R31" s="36" t="str">
        <f>IF(ISBLANK('RAW DATA'!AA27),"N/A",'RAW DATA'!AA27)</f>
        <v>N/A</v>
      </c>
      <c r="S31" s="23"/>
      <c r="T31" s="10"/>
    </row>
    <row r="32" spans="1:20" s="24" customFormat="1">
      <c r="A32" s="31" t="str">
        <f>('RAW DATA'!AC28&amp;'RAW DATA'!B28) &amp;""</f>
        <v/>
      </c>
      <c r="B32" s="32" t="str">
        <f>('RAW DATA'!C28) &amp;""</f>
        <v/>
      </c>
      <c r="C32" s="32" t="str">
        <f>('RAW DATA'!D28) &amp;""</f>
        <v/>
      </c>
      <c r="D32" s="32" t="str">
        <f>(IF('RAW DATA'!R28=1,"# ",""))&amp;('RAW DATA'!AF28)</f>
        <v xml:space="preserve">    </v>
      </c>
      <c r="E32" s="32" t="str">
        <f>('RAW DATA'!M28) &amp;""</f>
        <v/>
      </c>
      <c r="F32" s="32" t="str">
        <f>('RAW DATA'!N28)&amp;""</f>
        <v/>
      </c>
      <c r="G32" s="32" t="str">
        <f>('RAW DATA'!O28)&amp;""</f>
        <v/>
      </c>
      <c r="H32" s="32" t="str">
        <f>('RAW DATA'!P28)&amp;""</f>
        <v/>
      </c>
      <c r="I32" s="32" t="e">
        <f>'RAW DATA'!#REF!</f>
        <v>#REF!</v>
      </c>
      <c r="J32" s="32" t="str">
        <f>('RAW DATA'!L28)&amp;""</f>
        <v/>
      </c>
      <c r="K32" s="29" t="str">
        <f>('RAW DATA'!Q28)&amp;(IF('RAW DATA'!S28=1," (Veteran)", ""))</f>
        <v/>
      </c>
      <c r="L32" s="32" t="str">
        <f>('RAW DATA'!X28)&amp;""</f>
        <v/>
      </c>
      <c r="M32" s="32" t="str">
        <f>('RAW DATA'!W28)&amp;""</f>
        <v/>
      </c>
      <c r="N32" s="129" t="str">
        <f>('RAW DATA'!Y28)&amp;""</f>
        <v/>
      </c>
      <c r="O32" s="33" t="str">
        <f>('RAW DATA'!Z28)&amp;""</f>
        <v/>
      </c>
      <c r="P32" s="34" t="e">
        <f>VLOOKUP('RAW DATA'!T28,'DON''T DELETE!'!$E$21:$F$24,2)</f>
        <v>#N/A</v>
      </c>
      <c r="Q32" s="35" t="str">
        <f>('RAW DATA'!T28&amp;(IF('RAW DATA'!T28="U","",'RAW DATA'!U28)))</f>
        <v/>
      </c>
      <c r="R32" s="36" t="str">
        <f>IF(ISBLANK('RAW DATA'!AA28),"N/A",'RAW DATA'!AA28)</f>
        <v>N/A</v>
      </c>
      <c r="S32" s="23"/>
      <c r="T32" s="10"/>
    </row>
    <row r="33" spans="1:20" s="24" customFormat="1">
      <c r="A33" s="31" t="str">
        <f>('RAW DATA'!AC29&amp;'RAW DATA'!B29) &amp;""</f>
        <v/>
      </c>
      <c r="B33" s="32" t="str">
        <f>('RAW DATA'!C29) &amp;""</f>
        <v/>
      </c>
      <c r="C33" s="32" t="str">
        <f>('RAW DATA'!D29) &amp;""</f>
        <v/>
      </c>
      <c r="D33" s="32" t="str">
        <f>(IF('RAW DATA'!R29=1,"# ",""))&amp;('RAW DATA'!AF29)</f>
        <v xml:space="preserve">    </v>
      </c>
      <c r="E33" s="32" t="str">
        <f>('RAW DATA'!M29) &amp;""</f>
        <v/>
      </c>
      <c r="F33" s="32" t="str">
        <f>('RAW DATA'!N29)&amp;""</f>
        <v/>
      </c>
      <c r="G33" s="32" t="str">
        <f>('RAW DATA'!O29)&amp;""</f>
        <v/>
      </c>
      <c r="H33" s="32" t="str">
        <f>('RAW DATA'!P29)&amp;""</f>
        <v/>
      </c>
      <c r="I33" s="32" t="e">
        <f>'RAW DATA'!#REF!</f>
        <v>#REF!</v>
      </c>
      <c r="J33" s="32" t="str">
        <f>('RAW DATA'!L29)&amp;""</f>
        <v/>
      </c>
      <c r="K33" s="29" t="str">
        <f>('RAW DATA'!Q29)&amp;(IF('RAW DATA'!S29=1," (Veteran)", ""))</f>
        <v/>
      </c>
      <c r="L33" s="32" t="str">
        <f>('RAW DATA'!X29)&amp;""</f>
        <v/>
      </c>
      <c r="M33" s="32" t="str">
        <f>('RAW DATA'!W29)&amp;""</f>
        <v/>
      </c>
      <c r="N33" s="129" t="str">
        <f>('RAW DATA'!Y29)&amp;""</f>
        <v/>
      </c>
      <c r="O33" s="33" t="str">
        <f>('RAW DATA'!Z29)&amp;""</f>
        <v/>
      </c>
      <c r="P33" s="34" t="e">
        <f>VLOOKUP('RAW DATA'!T29,'DON''T DELETE!'!$E$21:$F$24,2)</f>
        <v>#N/A</v>
      </c>
      <c r="Q33" s="35" t="str">
        <f>('RAW DATA'!T29&amp;(IF('RAW DATA'!T29="U","",'RAW DATA'!U29)))</f>
        <v/>
      </c>
      <c r="R33" s="36" t="str">
        <f>IF(ISBLANK('RAW DATA'!AA29),"N/A",'RAW DATA'!AA29)</f>
        <v>N/A</v>
      </c>
      <c r="S33" s="25"/>
      <c r="T33" s="23"/>
    </row>
    <row r="34" spans="1:20" s="24" customFormat="1">
      <c r="A34" s="31" t="str">
        <f>('RAW DATA'!AC30&amp;'RAW DATA'!B30) &amp;""</f>
        <v/>
      </c>
      <c r="B34" s="32" t="str">
        <f>('RAW DATA'!C30) &amp;""</f>
        <v/>
      </c>
      <c r="C34" s="32" t="str">
        <f>('RAW DATA'!D30) &amp;""</f>
        <v/>
      </c>
      <c r="D34" s="32" t="str">
        <f>(IF('RAW DATA'!R30=1,"# ",""))&amp;('RAW DATA'!AF30)</f>
        <v xml:space="preserve">    </v>
      </c>
      <c r="E34" s="32" t="str">
        <f>('RAW DATA'!M30) &amp;""</f>
        <v/>
      </c>
      <c r="F34" s="32" t="str">
        <f>('RAW DATA'!N30)&amp;""</f>
        <v/>
      </c>
      <c r="G34" s="32" t="str">
        <f>('RAW DATA'!O30)&amp;""</f>
        <v/>
      </c>
      <c r="H34" s="32" t="str">
        <f>('RAW DATA'!P30)&amp;""</f>
        <v/>
      </c>
      <c r="I34" s="32" t="e">
        <f>'RAW DATA'!#REF!</f>
        <v>#REF!</v>
      </c>
      <c r="J34" s="32" t="str">
        <f>('RAW DATA'!L30)&amp;""</f>
        <v/>
      </c>
      <c r="K34" s="29" t="str">
        <f>('RAW DATA'!Q30)&amp;(IF('RAW DATA'!S30=1," (Veteran)", ""))</f>
        <v/>
      </c>
      <c r="L34" s="32" t="str">
        <f>('RAW DATA'!X30)&amp;""</f>
        <v/>
      </c>
      <c r="M34" s="32" t="str">
        <f>('RAW DATA'!W30)&amp;""</f>
        <v/>
      </c>
      <c r="N34" s="129" t="str">
        <f>('RAW DATA'!Y30)&amp;""</f>
        <v/>
      </c>
      <c r="O34" s="33" t="str">
        <f>('RAW DATA'!Z30)&amp;""</f>
        <v/>
      </c>
      <c r="P34" s="34" t="e">
        <f>VLOOKUP('RAW DATA'!T30,'DON''T DELETE!'!$E$21:$F$24,2)</f>
        <v>#N/A</v>
      </c>
      <c r="Q34" s="35" t="str">
        <f>('RAW DATA'!T30&amp;(IF('RAW DATA'!T30="U","",'RAW DATA'!U30)))</f>
        <v/>
      </c>
      <c r="R34" s="36" t="str">
        <f>IF(ISBLANK('RAW DATA'!AA30),"N/A",'RAW DATA'!AA30)</f>
        <v>N/A</v>
      </c>
      <c r="S34" s="23"/>
      <c r="T34" s="23"/>
    </row>
    <row r="35" spans="1:20" s="24" customFormat="1">
      <c r="A35" s="31" t="str">
        <f>('RAW DATA'!AC31&amp;'RAW DATA'!B31) &amp;""</f>
        <v/>
      </c>
      <c r="B35" s="32" t="str">
        <f>('RAW DATA'!C31) &amp;""</f>
        <v/>
      </c>
      <c r="C35" s="32" t="str">
        <f>('RAW DATA'!D31) &amp;""</f>
        <v/>
      </c>
      <c r="D35" s="32" t="str">
        <f>(IF('RAW DATA'!R31=1,"# ",""))&amp;('RAW DATA'!AF31)</f>
        <v xml:space="preserve">    </v>
      </c>
      <c r="E35" s="32" t="str">
        <f>('RAW DATA'!M31) &amp;""</f>
        <v/>
      </c>
      <c r="F35" s="32" t="str">
        <f>('RAW DATA'!N31)&amp;""</f>
        <v/>
      </c>
      <c r="G35" s="32" t="str">
        <f>('RAW DATA'!O31)&amp;""</f>
        <v/>
      </c>
      <c r="H35" s="32" t="str">
        <f>('RAW DATA'!P31)&amp;""</f>
        <v/>
      </c>
      <c r="I35" s="32" t="e">
        <f>'RAW DATA'!#REF!</f>
        <v>#REF!</v>
      </c>
      <c r="J35" s="32" t="str">
        <f>('RAW DATA'!L31)&amp;""</f>
        <v/>
      </c>
      <c r="K35" s="29" t="str">
        <f>('RAW DATA'!Q31)&amp;(IF('RAW DATA'!S31=1," (Veteran)", ""))</f>
        <v/>
      </c>
      <c r="L35" s="32" t="str">
        <f>('RAW DATA'!X31)&amp;""</f>
        <v/>
      </c>
      <c r="M35" s="32" t="str">
        <f>('RAW DATA'!W31)&amp;""</f>
        <v/>
      </c>
      <c r="N35" s="129" t="str">
        <f>('RAW DATA'!Y31)&amp;""</f>
        <v/>
      </c>
      <c r="O35" s="33" t="str">
        <f>('RAW DATA'!Z31)&amp;""</f>
        <v/>
      </c>
      <c r="P35" s="34" t="e">
        <f>VLOOKUP('RAW DATA'!T31,'DON''T DELETE!'!$E$21:$F$24,2)</f>
        <v>#N/A</v>
      </c>
      <c r="Q35" s="35" t="str">
        <f>('RAW DATA'!T31&amp;(IF('RAW DATA'!T31="U","",'RAW DATA'!U31)))</f>
        <v/>
      </c>
      <c r="R35" s="36" t="str">
        <f>IF(ISBLANK('RAW DATA'!AA31),"N/A",'RAW DATA'!AA31)</f>
        <v>N/A</v>
      </c>
      <c r="S35" s="23"/>
      <c r="T35" s="23"/>
    </row>
    <row r="36" spans="1:20" s="24" customFormat="1">
      <c r="A36" s="31" t="str">
        <f>('RAW DATA'!AC32&amp;'RAW DATA'!B32) &amp;""</f>
        <v/>
      </c>
      <c r="B36" s="32" t="str">
        <f>('RAW DATA'!C32) &amp;""</f>
        <v/>
      </c>
      <c r="C36" s="32" t="str">
        <f>('RAW DATA'!D32) &amp;""</f>
        <v/>
      </c>
      <c r="D36" s="32" t="str">
        <f>(IF('RAW DATA'!R32=1,"# ",""))&amp;('RAW DATA'!AF32)</f>
        <v xml:space="preserve">    </v>
      </c>
      <c r="E36" s="32" t="str">
        <f>('RAW DATA'!M32) &amp;""</f>
        <v/>
      </c>
      <c r="F36" s="32" t="str">
        <f>('RAW DATA'!N32)&amp;""</f>
        <v/>
      </c>
      <c r="G36" s="32" t="str">
        <f>('RAW DATA'!O32)&amp;""</f>
        <v/>
      </c>
      <c r="H36" s="32" t="str">
        <f>('RAW DATA'!P32)&amp;""</f>
        <v/>
      </c>
      <c r="I36" s="32" t="e">
        <f>'RAW DATA'!#REF!</f>
        <v>#REF!</v>
      </c>
      <c r="J36" s="32" t="str">
        <f>('RAW DATA'!L32)&amp;""</f>
        <v/>
      </c>
      <c r="K36" s="29" t="str">
        <f>('RAW DATA'!Q32)&amp;(IF('RAW DATA'!S32=1," (Veteran)", ""))</f>
        <v/>
      </c>
      <c r="L36" s="32" t="str">
        <f>('RAW DATA'!X32)&amp;""</f>
        <v/>
      </c>
      <c r="M36" s="32" t="str">
        <f>('RAW DATA'!W32)&amp;""</f>
        <v/>
      </c>
      <c r="N36" s="129" t="str">
        <f>('RAW DATA'!Y32)&amp;""</f>
        <v/>
      </c>
      <c r="O36" s="33" t="str">
        <f>('RAW DATA'!Z32)&amp;""</f>
        <v/>
      </c>
      <c r="P36" s="34" t="e">
        <f>VLOOKUP('RAW DATA'!T32,'DON''T DELETE!'!$E$21:$F$24,2)</f>
        <v>#N/A</v>
      </c>
      <c r="Q36" s="35" t="str">
        <f>('RAW DATA'!T32&amp;(IF('RAW DATA'!T32="U","",'RAW DATA'!U32)))</f>
        <v/>
      </c>
      <c r="R36" s="36" t="str">
        <f>IF(ISBLANK('RAW DATA'!AA32),"N/A",'RAW DATA'!AA32)</f>
        <v>N/A</v>
      </c>
      <c r="S36" s="23"/>
      <c r="T36" s="23"/>
    </row>
    <row r="37" spans="1:20" s="24" customFormat="1">
      <c r="A37" s="31" t="str">
        <f>('RAW DATA'!AC33&amp;'RAW DATA'!B33) &amp;""</f>
        <v/>
      </c>
      <c r="B37" s="32" t="str">
        <f>('RAW DATA'!C33) &amp;""</f>
        <v/>
      </c>
      <c r="C37" s="32" t="str">
        <f>('RAW DATA'!D33) &amp;""</f>
        <v/>
      </c>
      <c r="D37" s="32" t="str">
        <f>(IF('RAW DATA'!R33=1,"# ",""))&amp;('RAW DATA'!AF33)</f>
        <v xml:space="preserve">    </v>
      </c>
      <c r="E37" s="32" t="str">
        <f>('RAW DATA'!M33) &amp;""</f>
        <v/>
      </c>
      <c r="F37" s="32" t="str">
        <f>('RAW DATA'!N33)&amp;""</f>
        <v/>
      </c>
      <c r="G37" s="32" t="str">
        <f>('RAW DATA'!O33)&amp;""</f>
        <v/>
      </c>
      <c r="H37" s="32" t="str">
        <f>('RAW DATA'!P33)&amp;""</f>
        <v/>
      </c>
      <c r="I37" s="32" t="e">
        <f>'RAW DATA'!#REF!</f>
        <v>#REF!</v>
      </c>
      <c r="J37" s="32" t="str">
        <f>('RAW DATA'!L33)&amp;""</f>
        <v/>
      </c>
      <c r="K37" s="29" t="str">
        <f>('RAW DATA'!Q33)&amp;(IF('RAW DATA'!S33=1," (Veteran)", ""))</f>
        <v/>
      </c>
      <c r="L37" s="32" t="str">
        <f>('RAW DATA'!X33)&amp;""</f>
        <v/>
      </c>
      <c r="M37" s="32" t="str">
        <f>('RAW DATA'!W33)&amp;""</f>
        <v/>
      </c>
      <c r="N37" s="129" t="str">
        <f>('RAW DATA'!Y33)&amp;""</f>
        <v/>
      </c>
      <c r="O37" s="33" t="str">
        <f>('RAW DATA'!Z33)&amp;""</f>
        <v/>
      </c>
      <c r="P37" s="34" t="e">
        <f>VLOOKUP('RAW DATA'!T33,'DON''T DELETE!'!$E$21:$F$24,2)</f>
        <v>#N/A</v>
      </c>
      <c r="Q37" s="35" t="str">
        <f>('RAW DATA'!T33&amp;(IF('RAW DATA'!T33="U","",'RAW DATA'!U33)))</f>
        <v/>
      </c>
      <c r="R37" s="36" t="str">
        <f>IF(ISBLANK('RAW DATA'!AA33),"N/A",'RAW DATA'!AA33)</f>
        <v>N/A</v>
      </c>
      <c r="S37" s="23"/>
      <c r="T37" s="23"/>
    </row>
    <row r="38" spans="1:20" s="24" customFormat="1">
      <c r="A38" s="31" t="str">
        <f>('RAW DATA'!AC34&amp;'RAW DATA'!B34) &amp;""</f>
        <v/>
      </c>
      <c r="B38" s="32" t="str">
        <f>('RAW DATA'!C34) &amp;""</f>
        <v/>
      </c>
      <c r="C38" s="32" t="str">
        <f>('RAW DATA'!D34) &amp;""</f>
        <v/>
      </c>
      <c r="D38" s="32" t="str">
        <f>(IF('RAW DATA'!R34=1,"# ",""))&amp;('RAW DATA'!AF34)</f>
        <v xml:space="preserve">    </v>
      </c>
      <c r="E38" s="32" t="str">
        <f>('RAW DATA'!M34) &amp;""</f>
        <v/>
      </c>
      <c r="F38" s="32" t="str">
        <f>('RAW DATA'!N34)&amp;""</f>
        <v/>
      </c>
      <c r="G38" s="32" t="str">
        <f>('RAW DATA'!O34)&amp;""</f>
        <v/>
      </c>
      <c r="H38" s="32" t="str">
        <f>('RAW DATA'!P34)&amp;""</f>
        <v/>
      </c>
      <c r="I38" s="32" t="e">
        <f>'RAW DATA'!#REF!</f>
        <v>#REF!</v>
      </c>
      <c r="J38" s="32" t="str">
        <f>('RAW DATA'!L34)&amp;""</f>
        <v/>
      </c>
      <c r="K38" s="29" t="str">
        <f>('RAW DATA'!Q34)&amp;(IF('RAW DATA'!S34=1," (Veteran)", ""))</f>
        <v/>
      </c>
      <c r="L38" s="32" t="str">
        <f>('RAW DATA'!X34)&amp;""</f>
        <v/>
      </c>
      <c r="M38" s="32" t="str">
        <f>('RAW DATA'!W34)&amp;""</f>
        <v/>
      </c>
      <c r="N38" s="129" t="str">
        <f>('RAW DATA'!Y34)&amp;""</f>
        <v/>
      </c>
      <c r="O38" s="33" t="str">
        <f>('RAW DATA'!Z34)&amp;""</f>
        <v/>
      </c>
      <c r="P38" s="34" t="e">
        <f>VLOOKUP('RAW DATA'!T34,'DON''T DELETE!'!$E$21:$F$24,2)</f>
        <v>#N/A</v>
      </c>
      <c r="Q38" s="35" t="str">
        <f>('RAW DATA'!T34&amp;(IF('RAW DATA'!T34="U","",'RAW DATA'!U34)))</f>
        <v/>
      </c>
      <c r="R38" s="36" t="str">
        <f>IF(ISBLANK('RAW DATA'!AA34),"N/A",'RAW DATA'!AA34)</f>
        <v>N/A</v>
      </c>
      <c r="S38" s="23"/>
      <c r="T38" s="23"/>
    </row>
    <row r="39" spans="1:20" s="24" customFormat="1">
      <c r="A39" s="31" t="str">
        <f>('RAW DATA'!AC35&amp;'RAW DATA'!B35) &amp;""</f>
        <v/>
      </c>
      <c r="B39" s="32" t="str">
        <f>('RAW DATA'!C35) &amp;""</f>
        <v/>
      </c>
      <c r="C39" s="32" t="str">
        <f>('RAW DATA'!D35) &amp;""</f>
        <v/>
      </c>
      <c r="D39" s="32" t="str">
        <f>(IF('RAW DATA'!R35=1,"# ",""))&amp;('RAW DATA'!AF35)</f>
        <v xml:space="preserve">    </v>
      </c>
      <c r="E39" s="32" t="str">
        <f>('RAW DATA'!M35) &amp;""</f>
        <v/>
      </c>
      <c r="F39" s="32" t="str">
        <f>('RAW DATA'!N35)&amp;""</f>
        <v/>
      </c>
      <c r="G39" s="32" t="str">
        <f>('RAW DATA'!O35)&amp;""</f>
        <v/>
      </c>
      <c r="H39" s="32" t="str">
        <f>('RAW DATA'!P35)&amp;""</f>
        <v/>
      </c>
      <c r="I39" s="32" t="e">
        <f>'RAW DATA'!#REF!</f>
        <v>#REF!</v>
      </c>
      <c r="J39" s="32" t="str">
        <f>('RAW DATA'!L35)&amp;""</f>
        <v/>
      </c>
      <c r="K39" s="29" t="str">
        <f>('RAW DATA'!Q35)&amp;(IF('RAW DATA'!S35=1," (Veteran)", ""))</f>
        <v/>
      </c>
      <c r="L39" s="32" t="str">
        <f>('RAW DATA'!X35)&amp;""</f>
        <v/>
      </c>
      <c r="M39" s="32" t="str">
        <f>('RAW DATA'!W35)&amp;""</f>
        <v/>
      </c>
      <c r="N39" s="129" t="str">
        <f>('RAW DATA'!Y35)&amp;""</f>
        <v/>
      </c>
      <c r="O39" s="33" t="str">
        <f>('RAW DATA'!Z35)&amp;""</f>
        <v/>
      </c>
      <c r="P39" s="34" t="e">
        <f>VLOOKUP('RAW DATA'!T35,'DON''T DELETE!'!$E$21:$F$24,2)</f>
        <v>#N/A</v>
      </c>
      <c r="Q39" s="35" t="str">
        <f>('RAW DATA'!T35&amp;(IF('RAW DATA'!T35="U","",'RAW DATA'!U35)))</f>
        <v/>
      </c>
      <c r="R39" s="36" t="str">
        <f>IF(ISBLANK('RAW DATA'!AA35),"N/A",'RAW DATA'!AA35)</f>
        <v>N/A</v>
      </c>
      <c r="S39" s="23"/>
      <c r="T39" s="23"/>
    </row>
    <row r="40" spans="1:20" s="24" customFormat="1">
      <c r="A40" s="31" t="str">
        <f>('RAW DATA'!AC36&amp;'RAW DATA'!B36) &amp;""</f>
        <v/>
      </c>
      <c r="B40" s="32" t="str">
        <f>('RAW DATA'!C36) &amp;""</f>
        <v/>
      </c>
      <c r="C40" s="32" t="str">
        <f>('RAW DATA'!D36) &amp;""</f>
        <v/>
      </c>
      <c r="D40" s="32" t="str">
        <f>(IF('RAW DATA'!R36=1,"# ",""))&amp;('RAW DATA'!AF36)</f>
        <v xml:space="preserve">    </v>
      </c>
      <c r="E40" s="32" t="str">
        <f>('RAW DATA'!M36) &amp;""</f>
        <v/>
      </c>
      <c r="F40" s="32" t="str">
        <f>('RAW DATA'!N36)&amp;""</f>
        <v/>
      </c>
      <c r="G40" s="32" t="str">
        <f>('RAW DATA'!O36)&amp;""</f>
        <v/>
      </c>
      <c r="H40" s="32" t="str">
        <f>('RAW DATA'!P36)&amp;""</f>
        <v/>
      </c>
      <c r="I40" s="32" t="e">
        <f>'RAW DATA'!#REF!</f>
        <v>#REF!</v>
      </c>
      <c r="J40" s="32" t="str">
        <f>('RAW DATA'!L36)&amp;""</f>
        <v/>
      </c>
      <c r="K40" s="29" t="str">
        <f>('RAW DATA'!Q36)&amp;(IF('RAW DATA'!S36=1," (Veteran)", ""))</f>
        <v/>
      </c>
      <c r="L40" s="32" t="str">
        <f>('RAW DATA'!X36)&amp;""</f>
        <v/>
      </c>
      <c r="M40" s="32" t="str">
        <f>('RAW DATA'!W36)&amp;""</f>
        <v/>
      </c>
      <c r="N40" s="129" t="str">
        <f>('RAW DATA'!Y36)&amp;""</f>
        <v/>
      </c>
      <c r="O40" s="33" t="str">
        <f>('RAW DATA'!Z36)&amp;""</f>
        <v/>
      </c>
      <c r="P40" s="34" t="e">
        <f>VLOOKUP('RAW DATA'!T36,'DON''T DELETE!'!$E$21:$F$24,2)</f>
        <v>#N/A</v>
      </c>
      <c r="Q40" s="35" t="str">
        <f>('RAW DATA'!T36&amp;(IF('RAW DATA'!T36="U","",'RAW DATA'!U36)))</f>
        <v/>
      </c>
      <c r="R40" s="36" t="str">
        <f>IF(ISBLANK('RAW DATA'!AA36),"N/A",'RAW DATA'!AA36)</f>
        <v>N/A</v>
      </c>
      <c r="S40" s="23"/>
      <c r="T40" s="23"/>
    </row>
    <row r="41" spans="1:20" s="24" customFormat="1">
      <c r="A41" s="31" t="str">
        <f>('RAW DATA'!AC37&amp;'RAW DATA'!B37) &amp;""</f>
        <v/>
      </c>
      <c r="B41" s="32" t="str">
        <f>('RAW DATA'!C37) &amp;""</f>
        <v/>
      </c>
      <c r="C41" s="32" t="str">
        <f>('RAW DATA'!D37) &amp;""</f>
        <v/>
      </c>
      <c r="D41" s="32" t="str">
        <f>(IF('RAW DATA'!R37=1,"# ",""))&amp;('RAW DATA'!AF37)</f>
        <v xml:space="preserve">    </v>
      </c>
      <c r="E41" s="32" t="str">
        <f>('RAW DATA'!M37) &amp;""</f>
        <v/>
      </c>
      <c r="F41" s="32" t="str">
        <f>('RAW DATA'!N37)&amp;""</f>
        <v/>
      </c>
      <c r="G41" s="32" t="str">
        <f>('RAW DATA'!O37)&amp;""</f>
        <v/>
      </c>
      <c r="H41" s="32" t="str">
        <f>('RAW DATA'!P37)&amp;""</f>
        <v/>
      </c>
      <c r="I41" s="32" t="e">
        <f>'RAW DATA'!#REF!</f>
        <v>#REF!</v>
      </c>
      <c r="J41" s="32" t="str">
        <f>('RAW DATA'!L37)&amp;""</f>
        <v/>
      </c>
      <c r="K41" s="29" t="str">
        <f>('RAW DATA'!Q37)&amp;(IF('RAW DATA'!S37=1," (Veteran)", ""))</f>
        <v/>
      </c>
      <c r="L41" s="32" t="str">
        <f>('RAW DATA'!X37)&amp;""</f>
        <v/>
      </c>
      <c r="M41" s="32" t="str">
        <f>('RAW DATA'!W37)&amp;""</f>
        <v/>
      </c>
      <c r="N41" s="129" t="str">
        <f>('RAW DATA'!Y37)&amp;""</f>
        <v/>
      </c>
      <c r="O41" s="33" t="str">
        <f>('RAW DATA'!Z37)&amp;""</f>
        <v/>
      </c>
      <c r="P41" s="34" t="e">
        <f>VLOOKUP('RAW DATA'!T37,'DON''T DELETE!'!$E$21:$F$24,2)</f>
        <v>#N/A</v>
      </c>
      <c r="Q41" s="35" t="str">
        <f>('RAW DATA'!T37&amp;(IF('RAW DATA'!T37="U","",'RAW DATA'!U37)))</f>
        <v/>
      </c>
      <c r="R41" s="36" t="str">
        <f>IF(ISBLANK('RAW DATA'!AA37),"N/A",'RAW DATA'!AA37)</f>
        <v>N/A</v>
      </c>
      <c r="S41" s="23"/>
      <c r="T41" s="23"/>
    </row>
    <row r="42" spans="1:20" s="24" customFormat="1">
      <c r="A42" s="31" t="str">
        <f>('RAW DATA'!AC38&amp;'RAW DATA'!B38) &amp;""</f>
        <v/>
      </c>
      <c r="B42" s="32" t="str">
        <f>('RAW DATA'!C38) &amp;""</f>
        <v/>
      </c>
      <c r="C42" s="32" t="str">
        <f>('RAW DATA'!D38) &amp;""</f>
        <v/>
      </c>
      <c r="D42" s="32" t="str">
        <f>(IF('RAW DATA'!R38=1,"# ",""))&amp;('RAW DATA'!AF38)</f>
        <v xml:space="preserve">    </v>
      </c>
      <c r="E42" s="32" t="str">
        <f>('RAW DATA'!M38) &amp;""</f>
        <v/>
      </c>
      <c r="F42" s="32" t="str">
        <f>('RAW DATA'!N38)&amp;""</f>
        <v/>
      </c>
      <c r="G42" s="32" t="str">
        <f>('RAW DATA'!O38)&amp;""</f>
        <v/>
      </c>
      <c r="H42" s="32" t="str">
        <f>('RAW DATA'!P38)&amp;""</f>
        <v/>
      </c>
      <c r="I42" s="32" t="e">
        <f>'RAW DATA'!#REF!</f>
        <v>#REF!</v>
      </c>
      <c r="J42" s="32" t="str">
        <f>('RAW DATA'!L38)&amp;""</f>
        <v/>
      </c>
      <c r="K42" s="29" t="str">
        <f>('RAW DATA'!Q38)&amp;(IF('RAW DATA'!S38=1," (Veteran)", ""))</f>
        <v/>
      </c>
      <c r="L42" s="32" t="str">
        <f>('RAW DATA'!X38)&amp;""</f>
        <v/>
      </c>
      <c r="M42" s="32" t="str">
        <f>('RAW DATA'!W38)&amp;""</f>
        <v/>
      </c>
      <c r="N42" s="129" t="str">
        <f>('RAW DATA'!Y38)&amp;""</f>
        <v/>
      </c>
      <c r="O42" s="33" t="str">
        <f>('RAW DATA'!Z38)&amp;""</f>
        <v/>
      </c>
      <c r="P42" s="34" t="e">
        <f>VLOOKUP('RAW DATA'!T38,'DON''T DELETE!'!$E$21:$F$24,2)</f>
        <v>#N/A</v>
      </c>
      <c r="Q42" s="35" t="str">
        <f>('RAW DATA'!T38&amp;(IF('RAW DATA'!T38="U","",'RAW DATA'!U38)))</f>
        <v/>
      </c>
      <c r="R42" s="36" t="str">
        <f>IF(ISBLANK('RAW DATA'!AA38),"N/A",'RAW DATA'!AA38)</f>
        <v>N/A</v>
      </c>
      <c r="S42" s="23"/>
      <c r="T42" s="23"/>
    </row>
    <row r="43" spans="1:20" s="24" customFormat="1">
      <c r="A43" s="31" t="str">
        <f>('RAW DATA'!AC39&amp;'RAW DATA'!B39) &amp;""</f>
        <v/>
      </c>
      <c r="B43" s="32" t="str">
        <f>('RAW DATA'!C39) &amp;""</f>
        <v/>
      </c>
      <c r="C43" s="32" t="str">
        <f>('RAW DATA'!D39) &amp;""</f>
        <v/>
      </c>
      <c r="D43" s="32" t="str">
        <f>(IF('RAW DATA'!R39=1,"# ",""))&amp;('RAW DATA'!AF39)</f>
        <v xml:space="preserve">    </v>
      </c>
      <c r="E43" s="32" t="str">
        <f>('RAW DATA'!M39) &amp;""</f>
        <v/>
      </c>
      <c r="F43" s="32" t="str">
        <f>('RAW DATA'!N39)&amp;""</f>
        <v/>
      </c>
      <c r="G43" s="32" t="str">
        <f>('RAW DATA'!O39)&amp;""</f>
        <v/>
      </c>
      <c r="H43" s="32" t="str">
        <f>('RAW DATA'!P39)&amp;""</f>
        <v/>
      </c>
      <c r="I43" s="32" t="e">
        <f>'RAW DATA'!#REF!</f>
        <v>#REF!</v>
      </c>
      <c r="J43" s="32" t="str">
        <f>('RAW DATA'!L39)&amp;""</f>
        <v/>
      </c>
      <c r="K43" s="29" t="str">
        <f>('RAW DATA'!Q39)&amp;(IF('RAW DATA'!S39=1," (Veteran)", ""))</f>
        <v/>
      </c>
      <c r="L43" s="32" t="str">
        <f>('RAW DATA'!X39)&amp;""</f>
        <v/>
      </c>
      <c r="M43" s="32" t="str">
        <f>('RAW DATA'!W39)&amp;""</f>
        <v/>
      </c>
      <c r="N43" s="129" t="str">
        <f>('RAW DATA'!Y39)&amp;""</f>
        <v/>
      </c>
      <c r="O43" s="33" t="str">
        <f>('RAW DATA'!Z39)&amp;""</f>
        <v/>
      </c>
      <c r="P43" s="34" t="e">
        <f>VLOOKUP('RAW DATA'!T39,'DON''T DELETE!'!$E$21:$F$24,2)</f>
        <v>#N/A</v>
      </c>
      <c r="Q43" s="35" t="str">
        <f>('RAW DATA'!T39&amp;(IF('RAW DATA'!T39="U","",'RAW DATA'!U39)))</f>
        <v/>
      </c>
      <c r="R43" s="36" t="str">
        <f>IF(ISBLANK('RAW DATA'!AA39),"N/A",'RAW DATA'!AA39)</f>
        <v>N/A</v>
      </c>
      <c r="S43" s="23"/>
      <c r="T43" s="23"/>
    </row>
    <row r="44" spans="1:20" s="24" customFormat="1">
      <c r="A44" s="31" t="str">
        <f>('RAW DATA'!AC40&amp;'RAW DATA'!B40) &amp;""</f>
        <v/>
      </c>
      <c r="B44" s="32" t="str">
        <f>('RAW DATA'!C40) &amp;""</f>
        <v/>
      </c>
      <c r="C44" s="32" t="str">
        <f>('RAW DATA'!D40) &amp;""</f>
        <v/>
      </c>
      <c r="D44" s="32" t="str">
        <f>(IF('RAW DATA'!R40=1,"# ",""))&amp;('RAW DATA'!AF40)</f>
        <v xml:space="preserve">    </v>
      </c>
      <c r="E44" s="32" t="str">
        <f>('RAW DATA'!M40) &amp;""</f>
        <v/>
      </c>
      <c r="F44" s="32" t="str">
        <f>('RAW DATA'!N40)&amp;""</f>
        <v/>
      </c>
      <c r="G44" s="32" t="str">
        <f>('RAW DATA'!O40)&amp;""</f>
        <v/>
      </c>
      <c r="H44" s="32" t="str">
        <f>('RAW DATA'!P40)&amp;""</f>
        <v/>
      </c>
      <c r="I44" s="32" t="e">
        <f>'RAW DATA'!#REF!</f>
        <v>#REF!</v>
      </c>
      <c r="J44" s="32" t="str">
        <f>('RAW DATA'!L40)&amp;""</f>
        <v/>
      </c>
      <c r="K44" s="29" t="str">
        <f>('RAW DATA'!Q40)&amp;(IF('RAW DATA'!S40=1," (Veteran)", ""))</f>
        <v/>
      </c>
      <c r="L44" s="32" t="str">
        <f>('RAW DATA'!X40)&amp;""</f>
        <v/>
      </c>
      <c r="M44" s="32" t="str">
        <f>('RAW DATA'!W40)&amp;""</f>
        <v/>
      </c>
      <c r="N44" s="129" t="str">
        <f>('RAW DATA'!Y40)&amp;""</f>
        <v/>
      </c>
      <c r="O44" s="33" t="str">
        <f>('RAW DATA'!Z40)&amp;""</f>
        <v/>
      </c>
      <c r="P44" s="34" t="e">
        <f>VLOOKUP('RAW DATA'!T40,'DON''T DELETE!'!$E$21:$F$24,2)</f>
        <v>#N/A</v>
      </c>
      <c r="Q44" s="35" t="str">
        <f>('RAW DATA'!T40&amp;(IF('RAW DATA'!T40="U","",'RAW DATA'!U40)))</f>
        <v/>
      </c>
      <c r="R44" s="36" t="str">
        <f>IF(ISBLANK('RAW DATA'!AA40),"N/A",'RAW DATA'!AA40)</f>
        <v>N/A</v>
      </c>
      <c r="S44" s="23"/>
      <c r="T44" s="23"/>
    </row>
    <row r="45" spans="1:20" s="24" customFormat="1">
      <c r="A45" s="31" t="str">
        <f>('RAW DATA'!AC41&amp;'RAW DATA'!B41) &amp;""</f>
        <v/>
      </c>
      <c r="B45" s="32" t="str">
        <f>('RAW DATA'!C41) &amp;""</f>
        <v/>
      </c>
      <c r="C45" s="32" t="str">
        <f>('RAW DATA'!D41) &amp;""</f>
        <v/>
      </c>
      <c r="D45" s="32" t="str">
        <f>(IF('RAW DATA'!R41=1,"# ",""))&amp;('RAW DATA'!AF41)</f>
        <v xml:space="preserve">    </v>
      </c>
      <c r="E45" s="32" t="str">
        <f>('RAW DATA'!M41) &amp;""</f>
        <v/>
      </c>
      <c r="F45" s="32" t="str">
        <f>('RAW DATA'!N41)&amp;""</f>
        <v/>
      </c>
      <c r="G45" s="32" t="str">
        <f>('RAW DATA'!O41)&amp;""</f>
        <v/>
      </c>
      <c r="H45" s="32" t="str">
        <f>('RAW DATA'!P41)&amp;""</f>
        <v/>
      </c>
      <c r="I45" s="32" t="e">
        <f>'RAW DATA'!#REF!</f>
        <v>#REF!</v>
      </c>
      <c r="J45" s="32" t="str">
        <f>('RAW DATA'!L41)&amp;""</f>
        <v/>
      </c>
      <c r="K45" s="29" t="str">
        <f>('RAW DATA'!Q41)&amp;(IF('RAW DATA'!S41=1," (Veteran)", ""))</f>
        <v/>
      </c>
      <c r="L45" s="32" t="str">
        <f>('RAW DATA'!X41)&amp;""</f>
        <v/>
      </c>
      <c r="M45" s="32" t="str">
        <f>('RAW DATA'!W41)&amp;""</f>
        <v/>
      </c>
      <c r="N45" s="129" t="str">
        <f>('RAW DATA'!Y41)&amp;""</f>
        <v/>
      </c>
      <c r="O45" s="33" t="str">
        <f>('RAW DATA'!Z41)&amp;""</f>
        <v/>
      </c>
      <c r="P45" s="34" t="e">
        <f>VLOOKUP('RAW DATA'!T41,'DON''T DELETE!'!$E$21:$F$24,2)</f>
        <v>#N/A</v>
      </c>
      <c r="Q45" s="35" t="str">
        <f>('RAW DATA'!T41&amp;(IF('RAW DATA'!T41="U","",'RAW DATA'!U41)))</f>
        <v/>
      </c>
      <c r="R45" s="36" t="str">
        <f>IF(ISBLANK('RAW DATA'!AA41),"N/A",'RAW DATA'!AA41)</f>
        <v>N/A</v>
      </c>
      <c r="S45" s="23"/>
      <c r="T45" s="23"/>
    </row>
    <row r="46" spans="1:20" s="24" customFormat="1">
      <c r="A46" s="31" t="str">
        <f>('RAW DATA'!AC42&amp;'RAW DATA'!B42) &amp;""</f>
        <v/>
      </c>
      <c r="B46" s="32" t="str">
        <f>('RAW DATA'!C42) &amp;""</f>
        <v/>
      </c>
      <c r="C46" s="32" t="str">
        <f>('RAW DATA'!D42) &amp;""</f>
        <v/>
      </c>
      <c r="D46" s="32" t="str">
        <f>(IF('RAW DATA'!R42=1,"# ",""))&amp;('RAW DATA'!AF42)</f>
        <v xml:space="preserve">    </v>
      </c>
      <c r="E46" s="32" t="str">
        <f>('RAW DATA'!M42) &amp;""</f>
        <v/>
      </c>
      <c r="F46" s="32" t="str">
        <f>('RAW DATA'!N42)&amp;""</f>
        <v/>
      </c>
      <c r="G46" s="32" t="str">
        <f>('RAW DATA'!O42)&amp;""</f>
        <v/>
      </c>
      <c r="H46" s="32" t="str">
        <f>('RAW DATA'!P42)&amp;""</f>
        <v/>
      </c>
      <c r="I46" s="32" t="e">
        <f>'RAW DATA'!#REF!</f>
        <v>#REF!</v>
      </c>
      <c r="J46" s="32" t="str">
        <f>('RAW DATA'!L42)&amp;""</f>
        <v/>
      </c>
      <c r="K46" s="29" t="str">
        <f>('RAW DATA'!Q42)&amp;(IF('RAW DATA'!S42=1," (Veteran)", ""))</f>
        <v/>
      </c>
      <c r="L46" s="32" t="str">
        <f>('RAW DATA'!X42)&amp;""</f>
        <v/>
      </c>
      <c r="M46" s="32" t="str">
        <f>('RAW DATA'!W42)&amp;""</f>
        <v/>
      </c>
      <c r="N46" s="129" t="str">
        <f>('RAW DATA'!Y42)&amp;""</f>
        <v/>
      </c>
      <c r="O46" s="33" t="str">
        <f>('RAW DATA'!Z42)&amp;""</f>
        <v/>
      </c>
      <c r="P46" s="34" t="e">
        <f>VLOOKUP('RAW DATA'!T42,'DON''T DELETE!'!$E$21:$F$24,2)</f>
        <v>#N/A</v>
      </c>
      <c r="Q46" s="35" t="str">
        <f>('RAW DATA'!T42&amp;(IF('RAW DATA'!T42="U","",'RAW DATA'!U42)))</f>
        <v/>
      </c>
      <c r="R46" s="36" t="str">
        <f>IF(ISBLANK('RAW DATA'!AA42),"N/A",'RAW DATA'!AA42)</f>
        <v>N/A</v>
      </c>
      <c r="S46" s="23"/>
      <c r="T46" s="23"/>
    </row>
    <row r="47" spans="1:20" s="24" customFormat="1">
      <c r="A47" s="31" t="str">
        <f>('RAW DATA'!AC43&amp;'RAW DATA'!B43) &amp;""</f>
        <v/>
      </c>
      <c r="B47" s="32" t="str">
        <f>('RAW DATA'!C43) &amp;""</f>
        <v/>
      </c>
      <c r="C47" s="32" t="str">
        <f>('RAW DATA'!D43) &amp;""</f>
        <v/>
      </c>
      <c r="D47" s="32" t="str">
        <f>(IF('RAW DATA'!R43=1,"# ",""))&amp;('RAW DATA'!AF43)</f>
        <v xml:space="preserve">    </v>
      </c>
      <c r="E47" s="32" t="str">
        <f>('RAW DATA'!M43) &amp;""</f>
        <v/>
      </c>
      <c r="F47" s="32" t="str">
        <f>('RAW DATA'!N43)&amp;""</f>
        <v/>
      </c>
      <c r="G47" s="32" t="str">
        <f>('RAW DATA'!O43)&amp;""</f>
        <v/>
      </c>
      <c r="H47" s="32" t="str">
        <f>('RAW DATA'!P43)&amp;""</f>
        <v/>
      </c>
      <c r="I47" s="32" t="e">
        <f>'RAW DATA'!#REF!</f>
        <v>#REF!</v>
      </c>
      <c r="J47" s="32" t="str">
        <f>('RAW DATA'!L43)&amp;""</f>
        <v/>
      </c>
      <c r="K47" s="29" t="str">
        <f>('RAW DATA'!Q43)&amp;(IF('RAW DATA'!S43=1," (Veteran)", ""))</f>
        <v/>
      </c>
      <c r="L47" s="32" t="str">
        <f>('RAW DATA'!X43)&amp;""</f>
        <v/>
      </c>
      <c r="M47" s="32" t="str">
        <f>('RAW DATA'!W43)&amp;""</f>
        <v/>
      </c>
      <c r="N47" s="129" t="str">
        <f>('RAW DATA'!Y43)&amp;""</f>
        <v/>
      </c>
      <c r="O47" s="33" t="str">
        <f>('RAW DATA'!Z43)&amp;""</f>
        <v/>
      </c>
      <c r="P47" s="34" t="e">
        <f>VLOOKUP('RAW DATA'!T43,'DON''T DELETE!'!$E$21:$F$24,2)</f>
        <v>#N/A</v>
      </c>
      <c r="Q47" s="35" t="str">
        <f>('RAW DATA'!T43&amp;(IF('RAW DATA'!T43="U","",'RAW DATA'!U43)))</f>
        <v/>
      </c>
      <c r="R47" s="36" t="str">
        <f>IF(ISBLANK('RAW DATA'!AA43),"N/A",'RAW DATA'!AA43)</f>
        <v>N/A</v>
      </c>
      <c r="S47" s="23"/>
      <c r="T47" s="23"/>
    </row>
    <row r="48" spans="1:20" s="24" customFormat="1">
      <c r="A48" s="31" t="str">
        <f>('RAW DATA'!AC44&amp;'RAW DATA'!B44) &amp;""</f>
        <v/>
      </c>
      <c r="B48" s="32" t="str">
        <f>('RAW DATA'!C44) &amp;""</f>
        <v/>
      </c>
      <c r="C48" s="32" t="str">
        <f>('RAW DATA'!D44) &amp;""</f>
        <v/>
      </c>
      <c r="D48" s="32" t="str">
        <f>(IF('RAW DATA'!R44=1,"# ",""))&amp;('RAW DATA'!AF44)</f>
        <v xml:space="preserve">    </v>
      </c>
      <c r="E48" s="32" t="str">
        <f>('RAW DATA'!M44) &amp;""</f>
        <v/>
      </c>
      <c r="F48" s="32" t="str">
        <f>('RAW DATA'!N44)&amp;""</f>
        <v/>
      </c>
      <c r="G48" s="32" t="str">
        <f>('RAW DATA'!O44)&amp;""</f>
        <v/>
      </c>
      <c r="H48" s="32" t="str">
        <f>('RAW DATA'!P44)&amp;""</f>
        <v/>
      </c>
      <c r="I48" s="32" t="e">
        <f>'RAW DATA'!#REF!</f>
        <v>#REF!</v>
      </c>
      <c r="J48" s="32" t="str">
        <f>('RAW DATA'!L44)&amp;""</f>
        <v/>
      </c>
      <c r="K48" s="29" t="str">
        <f>('RAW DATA'!Q44)&amp;(IF('RAW DATA'!S44=1," (Veteran)", ""))</f>
        <v/>
      </c>
      <c r="L48" s="32" t="str">
        <f>('RAW DATA'!X44)&amp;""</f>
        <v/>
      </c>
      <c r="M48" s="32" t="str">
        <f>('RAW DATA'!W44)&amp;""</f>
        <v/>
      </c>
      <c r="N48" s="129" t="str">
        <f>('RAW DATA'!Y44)&amp;""</f>
        <v/>
      </c>
      <c r="O48" s="33" t="str">
        <f>('RAW DATA'!Z44)&amp;""</f>
        <v/>
      </c>
      <c r="P48" s="34" t="e">
        <f>VLOOKUP('RAW DATA'!T44,'DON''T DELETE!'!$E$21:$F$24,2)</f>
        <v>#N/A</v>
      </c>
      <c r="Q48" s="35" t="str">
        <f>('RAW DATA'!T44&amp;(IF('RAW DATA'!T44="U","",'RAW DATA'!U44)))</f>
        <v/>
      </c>
      <c r="R48" s="36" t="str">
        <f>IF(ISBLANK('RAW DATA'!AA44),"N/A",'RAW DATA'!AA44)</f>
        <v>N/A</v>
      </c>
      <c r="S48" s="23"/>
      <c r="T48" s="23"/>
    </row>
    <row r="49" spans="1:20" s="24" customFormat="1">
      <c r="A49" s="31" t="str">
        <f>('RAW DATA'!AC45&amp;'RAW DATA'!B45) &amp;""</f>
        <v/>
      </c>
      <c r="B49" s="32" t="str">
        <f>('RAW DATA'!C45) &amp;""</f>
        <v/>
      </c>
      <c r="C49" s="32" t="str">
        <f>('RAW DATA'!D45) &amp;""</f>
        <v/>
      </c>
      <c r="D49" s="32" t="str">
        <f>(IF('RAW DATA'!R45=1,"# ",""))&amp;('RAW DATA'!AF45)</f>
        <v xml:space="preserve">    </v>
      </c>
      <c r="E49" s="32" t="str">
        <f>('RAW DATA'!M45) &amp;""</f>
        <v/>
      </c>
      <c r="F49" s="32" t="str">
        <f>('RAW DATA'!N45)&amp;""</f>
        <v/>
      </c>
      <c r="G49" s="32" t="str">
        <f>('RAW DATA'!O45)&amp;""</f>
        <v/>
      </c>
      <c r="H49" s="32" t="str">
        <f>('RAW DATA'!P45)&amp;""</f>
        <v/>
      </c>
      <c r="I49" s="32" t="e">
        <f>'RAW DATA'!#REF!</f>
        <v>#REF!</v>
      </c>
      <c r="J49" s="32" t="str">
        <f>('RAW DATA'!L45)&amp;""</f>
        <v/>
      </c>
      <c r="K49" s="29" t="str">
        <f>('RAW DATA'!Q45)&amp;(IF('RAW DATA'!S45=1," (Veteran)", ""))</f>
        <v/>
      </c>
      <c r="L49" s="32" t="str">
        <f>('RAW DATA'!X45)&amp;""</f>
        <v/>
      </c>
      <c r="M49" s="32" t="str">
        <f>('RAW DATA'!W45)&amp;""</f>
        <v/>
      </c>
      <c r="N49" s="129" t="str">
        <f>('RAW DATA'!Y45)&amp;""</f>
        <v/>
      </c>
      <c r="O49" s="33" t="str">
        <f>('RAW DATA'!Z45)&amp;""</f>
        <v/>
      </c>
      <c r="P49" s="34" t="e">
        <f>VLOOKUP('RAW DATA'!T45,'DON''T DELETE!'!$E$21:$F$24,2)</f>
        <v>#N/A</v>
      </c>
      <c r="Q49" s="35" t="str">
        <f>('RAW DATA'!T45&amp;(IF('RAW DATA'!T45="U","",'RAW DATA'!U45)))</f>
        <v/>
      </c>
      <c r="R49" s="36" t="str">
        <f>IF(ISBLANK('RAW DATA'!AA45),"N/A",'RAW DATA'!AA45)</f>
        <v>N/A</v>
      </c>
      <c r="S49" s="23"/>
      <c r="T49" s="23"/>
    </row>
    <row r="50" spans="1:20" s="24" customFormat="1">
      <c r="A50" s="31" t="str">
        <f>('RAW DATA'!AC46&amp;'RAW DATA'!B46) &amp;""</f>
        <v/>
      </c>
      <c r="B50" s="32" t="str">
        <f>('RAW DATA'!C46) &amp;""</f>
        <v/>
      </c>
      <c r="C50" s="32" t="str">
        <f>('RAW DATA'!D46) &amp;""</f>
        <v/>
      </c>
      <c r="D50" s="32" t="str">
        <f>(IF('RAW DATA'!R46=1,"# ",""))&amp;('RAW DATA'!AF46)</f>
        <v xml:space="preserve">    </v>
      </c>
      <c r="E50" s="32" t="str">
        <f>('RAW DATA'!M46) &amp;""</f>
        <v/>
      </c>
      <c r="F50" s="32" t="str">
        <f>('RAW DATA'!N46)&amp;""</f>
        <v/>
      </c>
      <c r="G50" s="32" t="str">
        <f>('RAW DATA'!O46)&amp;""</f>
        <v/>
      </c>
      <c r="H50" s="32" t="str">
        <f>('RAW DATA'!P46)&amp;""</f>
        <v/>
      </c>
      <c r="I50" s="32" t="e">
        <f>'RAW DATA'!#REF!</f>
        <v>#REF!</v>
      </c>
      <c r="J50" s="32" t="str">
        <f>('RAW DATA'!L46)&amp;""</f>
        <v/>
      </c>
      <c r="K50" s="29" t="str">
        <f>('RAW DATA'!Q46)&amp;(IF('RAW DATA'!S46=1," (Veteran)", ""))</f>
        <v/>
      </c>
      <c r="L50" s="32" t="str">
        <f>('RAW DATA'!X46)&amp;""</f>
        <v/>
      </c>
      <c r="M50" s="32" t="str">
        <f>('RAW DATA'!W46)&amp;""</f>
        <v/>
      </c>
      <c r="N50" s="129" t="str">
        <f>('RAW DATA'!Y46)&amp;""</f>
        <v/>
      </c>
      <c r="O50" s="33" t="str">
        <f>('RAW DATA'!Z46)&amp;""</f>
        <v/>
      </c>
      <c r="P50" s="34" t="e">
        <f>VLOOKUP('RAW DATA'!T46,'DON''T DELETE!'!$E$21:$F$24,2)</f>
        <v>#N/A</v>
      </c>
      <c r="Q50" s="35" t="str">
        <f>('RAW DATA'!T46&amp;(IF('RAW DATA'!T46="U","",'RAW DATA'!U46)))</f>
        <v/>
      </c>
      <c r="R50" s="36" t="str">
        <f>IF(ISBLANK('RAW DATA'!AA46),"N/A",'RAW DATA'!AA46)</f>
        <v>N/A</v>
      </c>
      <c r="S50" s="23"/>
      <c r="T50" s="23"/>
    </row>
    <row r="51" spans="1:20" s="24" customFormat="1">
      <c r="A51" s="31" t="str">
        <f>('RAW DATA'!AC47&amp;'RAW DATA'!B47) &amp;""</f>
        <v/>
      </c>
      <c r="B51" s="32" t="str">
        <f>('RAW DATA'!C47) &amp;""</f>
        <v/>
      </c>
      <c r="C51" s="32" t="str">
        <f>('RAW DATA'!D47) &amp;""</f>
        <v/>
      </c>
      <c r="D51" s="32" t="str">
        <f>(IF('RAW DATA'!R47=1,"# ",""))&amp;('RAW DATA'!AF47)</f>
        <v xml:space="preserve">    </v>
      </c>
      <c r="E51" s="32" t="str">
        <f>('RAW DATA'!M47) &amp;""</f>
        <v/>
      </c>
      <c r="F51" s="32" t="str">
        <f>('RAW DATA'!N47)&amp;""</f>
        <v/>
      </c>
      <c r="G51" s="32" t="str">
        <f>('RAW DATA'!O47)&amp;""</f>
        <v/>
      </c>
      <c r="H51" s="32" t="str">
        <f>('RAW DATA'!P47)&amp;""</f>
        <v/>
      </c>
      <c r="I51" s="32" t="e">
        <f>'RAW DATA'!#REF!</f>
        <v>#REF!</v>
      </c>
      <c r="J51" s="32" t="str">
        <f>('RAW DATA'!L47)&amp;""</f>
        <v/>
      </c>
      <c r="K51" s="29" t="str">
        <f>('RAW DATA'!Q47)&amp;(IF('RAW DATA'!S47=1," (Veteran)", ""))</f>
        <v/>
      </c>
      <c r="L51" s="32" t="str">
        <f>('RAW DATA'!X47)&amp;""</f>
        <v/>
      </c>
      <c r="M51" s="32" t="str">
        <f>('RAW DATA'!W47)&amp;""</f>
        <v/>
      </c>
      <c r="N51" s="129" t="str">
        <f>('RAW DATA'!Y47)&amp;""</f>
        <v/>
      </c>
      <c r="O51" s="33" t="str">
        <f>('RAW DATA'!Z47)&amp;""</f>
        <v/>
      </c>
      <c r="P51" s="34" t="e">
        <f>VLOOKUP('RAW DATA'!T47,'DON''T DELETE!'!$E$21:$F$24,2)</f>
        <v>#N/A</v>
      </c>
      <c r="Q51" s="35" t="str">
        <f>('RAW DATA'!T47&amp;(IF('RAW DATA'!T47="U","",'RAW DATA'!U47)))</f>
        <v/>
      </c>
      <c r="R51" s="36" t="str">
        <f>IF(ISBLANK('RAW DATA'!AA47),"N/A",'RAW DATA'!AA47)</f>
        <v>N/A</v>
      </c>
      <c r="S51" s="23"/>
      <c r="T51" s="23"/>
    </row>
    <row r="52" spans="1:20" s="24" customFormat="1">
      <c r="A52" s="31" t="str">
        <f>('RAW DATA'!AC48&amp;'RAW DATA'!B48) &amp;""</f>
        <v/>
      </c>
      <c r="B52" s="32" t="str">
        <f>('RAW DATA'!C48) &amp;""</f>
        <v/>
      </c>
      <c r="C52" s="32" t="str">
        <f>('RAW DATA'!D48) &amp;""</f>
        <v/>
      </c>
      <c r="D52" s="32" t="str">
        <f>(IF('RAW DATA'!R48=1,"# ",""))&amp;('RAW DATA'!AF48)</f>
        <v xml:space="preserve">    </v>
      </c>
      <c r="E52" s="32" t="str">
        <f>('RAW DATA'!M48) &amp;""</f>
        <v/>
      </c>
      <c r="F52" s="32" t="str">
        <f>('RAW DATA'!N48)&amp;""</f>
        <v/>
      </c>
      <c r="G52" s="32" t="str">
        <f>('RAW DATA'!O48)&amp;""</f>
        <v/>
      </c>
      <c r="H52" s="32" t="str">
        <f>('RAW DATA'!P48)&amp;""</f>
        <v/>
      </c>
      <c r="I52" s="32" t="e">
        <f>'RAW DATA'!#REF!</f>
        <v>#REF!</v>
      </c>
      <c r="J52" s="32" t="str">
        <f>('RAW DATA'!L48)&amp;""</f>
        <v/>
      </c>
      <c r="K52" s="29" t="str">
        <f>('RAW DATA'!Q48)&amp;(IF('RAW DATA'!S48=1," (Veteran)", ""))</f>
        <v/>
      </c>
      <c r="L52" s="32" t="str">
        <f>('RAW DATA'!X48)&amp;""</f>
        <v/>
      </c>
      <c r="M52" s="32" t="str">
        <f>('RAW DATA'!W48)&amp;""</f>
        <v/>
      </c>
      <c r="N52" s="129" t="str">
        <f>('RAW DATA'!Y48)&amp;""</f>
        <v/>
      </c>
      <c r="O52" s="33" t="str">
        <f>('RAW DATA'!Z48)&amp;""</f>
        <v/>
      </c>
      <c r="P52" s="34" t="e">
        <f>VLOOKUP('RAW DATA'!T48,'DON''T DELETE!'!$E$21:$F$24,2)</f>
        <v>#N/A</v>
      </c>
      <c r="Q52" s="35" t="str">
        <f>('RAW DATA'!T48&amp;(IF('RAW DATA'!T48="U","",'RAW DATA'!U48)))</f>
        <v/>
      </c>
      <c r="R52" s="36" t="str">
        <f>IF(ISBLANK('RAW DATA'!AA48),"N/A",'RAW DATA'!AA48)</f>
        <v>N/A</v>
      </c>
      <c r="S52" s="23"/>
      <c r="T52" s="23"/>
    </row>
    <row r="53" spans="1:20" s="24" customFormat="1">
      <c r="A53" s="31" t="str">
        <f>('RAW DATA'!AC49&amp;'RAW DATA'!B49) &amp;""</f>
        <v/>
      </c>
      <c r="B53" s="32" t="str">
        <f>('RAW DATA'!C49) &amp;""</f>
        <v/>
      </c>
      <c r="C53" s="32" t="str">
        <f>('RAW DATA'!D49) &amp;""</f>
        <v/>
      </c>
      <c r="D53" s="32" t="str">
        <f>(IF('RAW DATA'!R49=1,"# ",""))&amp;('RAW DATA'!AF49)</f>
        <v xml:space="preserve">    </v>
      </c>
      <c r="E53" s="32" t="str">
        <f>('RAW DATA'!M49) &amp;""</f>
        <v/>
      </c>
      <c r="F53" s="32" t="str">
        <f>('RAW DATA'!N49)&amp;""</f>
        <v/>
      </c>
      <c r="G53" s="32" t="str">
        <f>('RAW DATA'!O49)&amp;""</f>
        <v/>
      </c>
      <c r="H53" s="32" t="str">
        <f>('RAW DATA'!P49)&amp;""</f>
        <v/>
      </c>
      <c r="I53" s="32" t="e">
        <f>'RAW DATA'!#REF!</f>
        <v>#REF!</v>
      </c>
      <c r="J53" s="32" t="str">
        <f>('RAW DATA'!L49)&amp;""</f>
        <v/>
      </c>
      <c r="K53" s="29" t="str">
        <f>('RAW DATA'!Q49)&amp;(IF('RAW DATA'!S49=1," (Veteran)", ""))</f>
        <v/>
      </c>
      <c r="L53" s="32" t="str">
        <f>('RAW DATA'!X49)&amp;""</f>
        <v/>
      </c>
      <c r="M53" s="32" t="str">
        <f>('RAW DATA'!W49)&amp;""</f>
        <v/>
      </c>
      <c r="N53" s="129" t="str">
        <f>('RAW DATA'!Y49)&amp;""</f>
        <v/>
      </c>
      <c r="O53" s="33" t="str">
        <f>('RAW DATA'!Z49)&amp;""</f>
        <v/>
      </c>
      <c r="P53" s="34" t="e">
        <f>VLOOKUP('RAW DATA'!T49,'DON''T DELETE!'!$E$21:$F$24,2)</f>
        <v>#N/A</v>
      </c>
      <c r="Q53" s="35" t="str">
        <f>('RAW DATA'!T49&amp;(IF('RAW DATA'!T49="U","",'RAW DATA'!U49)))</f>
        <v/>
      </c>
      <c r="R53" s="36" t="str">
        <f>IF(ISBLANK('RAW DATA'!AA49),"N/A",'RAW DATA'!AA49)</f>
        <v>N/A</v>
      </c>
      <c r="S53" s="23"/>
      <c r="T53" s="23"/>
    </row>
    <row r="54" spans="1:20" s="24" customFormat="1">
      <c r="A54" s="31" t="str">
        <f>('RAW DATA'!AC50&amp;'RAW DATA'!B50) &amp;""</f>
        <v/>
      </c>
      <c r="B54" s="32" t="str">
        <f>('RAW DATA'!C50) &amp;""</f>
        <v/>
      </c>
      <c r="C54" s="32" t="str">
        <f>('RAW DATA'!D50) &amp;""</f>
        <v/>
      </c>
      <c r="D54" s="32" t="str">
        <f>(IF('RAW DATA'!R50=1,"# ",""))&amp;('RAW DATA'!AF50)</f>
        <v xml:space="preserve">    </v>
      </c>
      <c r="E54" s="32" t="str">
        <f>('RAW DATA'!M50) &amp;""</f>
        <v/>
      </c>
      <c r="F54" s="32" t="str">
        <f>('RAW DATA'!N50)&amp;""</f>
        <v/>
      </c>
      <c r="G54" s="32" t="str">
        <f>('RAW DATA'!O50)&amp;""</f>
        <v/>
      </c>
      <c r="H54" s="32" t="str">
        <f>('RAW DATA'!P50)&amp;""</f>
        <v/>
      </c>
      <c r="I54" s="32" t="e">
        <f>'RAW DATA'!#REF!</f>
        <v>#REF!</v>
      </c>
      <c r="J54" s="32" t="str">
        <f>('RAW DATA'!L50)&amp;""</f>
        <v/>
      </c>
      <c r="K54" s="29" t="str">
        <f>('RAW DATA'!Q50)&amp;(IF('RAW DATA'!S50=1," (Veteran)", ""))</f>
        <v/>
      </c>
      <c r="L54" s="32" t="str">
        <f>('RAW DATA'!X50)&amp;""</f>
        <v/>
      </c>
      <c r="M54" s="32" t="str">
        <f>('RAW DATA'!W50)&amp;""</f>
        <v/>
      </c>
      <c r="N54" s="129" t="str">
        <f>('RAW DATA'!Y50)&amp;""</f>
        <v/>
      </c>
      <c r="O54" s="33" t="str">
        <f>('RAW DATA'!Z50)&amp;""</f>
        <v/>
      </c>
      <c r="P54" s="34" t="e">
        <f>VLOOKUP('RAW DATA'!T50,'DON''T DELETE!'!$E$21:$F$24,2)</f>
        <v>#N/A</v>
      </c>
      <c r="Q54" s="35" t="str">
        <f>('RAW DATA'!T50&amp;(IF('RAW DATA'!T50="U","",'RAW DATA'!U50)))</f>
        <v/>
      </c>
      <c r="R54" s="36" t="str">
        <f>IF(ISBLANK('RAW DATA'!AA50),"N/A",'RAW DATA'!AA50)</f>
        <v>N/A</v>
      </c>
      <c r="S54" s="23"/>
      <c r="T54" s="23"/>
    </row>
    <row r="55" spans="1:20" s="24" customFormat="1">
      <c r="A55" s="31" t="str">
        <f>('RAW DATA'!AC51&amp;'RAW DATA'!B51) &amp;""</f>
        <v/>
      </c>
      <c r="B55" s="32" t="str">
        <f>('RAW DATA'!C51) &amp;""</f>
        <v/>
      </c>
      <c r="C55" s="32" t="str">
        <f>('RAW DATA'!D51) &amp;""</f>
        <v/>
      </c>
      <c r="D55" s="32" t="str">
        <f>(IF('RAW DATA'!R51=1,"# ",""))&amp;('RAW DATA'!AF51)</f>
        <v xml:space="preserve">    </v>
      </c>
      <c r="E55" s="32" t="str">
        <f>('RAW DATA'!M51) &amp;""</f>
        <v/>
      </c>
      <c r="F55" s="32" t="str">
        <f>('RAW DATA'!N51)&amp;""</f>
        <v/>
      </c>
      <c r="G55" s="32" t="str">
        <f>('RAW DATA'!O51)&amp;""</f>
        <v/>
      </c>
      <c r="H55" s="32" t="str">
        <f>('RAW DATA'!P51)&amp;""</f>
        <v/>
      </c>
      <c r="I55" s="32" t="e">
        <f>'RAW DATA'!#REF!</f>
        <v>#REF!</v>
      </c>
      <c r="J55" s="32" t="str">
        <f>('RAW DATA'!L51)&amp;""</f>
        <v/>
      </c>
      <c r="K55" s="29" t="str">
        <f>('RAW DATA'!Q51)&amp;(IF('RAW DATA'!S51=1," (Veteran)", ""))</f>
        <v/>
      </c>
      <c r="L55" s="32" t="str">
        <f>('RAW DATA'!X51)&amp;""</f>
        <v/>
      </c>
      <c r="M55" s="32" t="str">
        <f>('RAW DATA'!W51)&amp;""</f>
        <v/>
      </c>
      <c r="N55" s="129" t="str">
        <f>('RAW DATA'!Y51)&amp;""</f>
        <v/>
      </c>
      <c r="O55" s="33" t="str">
        <f>('RAW DATA'!Z51)&amp;""</f>
        <v/>
      </c>
      <c r="P55" s="34" t="e">
        <f>VLOOKUP('RAW DATA'!T51,'DON''T DELETE!'!$E$21:$F$24,2)</f>
        <v>#N/A</v>
      </c>
      <c r="Q55" s="35" t="str">
        <f>('RAW DATA'!T51&amp;(IF('RAW DATA'!T51="U","",'RAW DATA'!U51)))</f>
        <v/>
      </c>
      <c r="R55" s="36" t="str">
        <f>IF(ISBLANK('RAW DATA'!AA51),"N/A",'RAW DATA'!AA51)</f>
        <v>N/A</v>
      </c>
      <c r="S55" s="23"/>
      <c r="T55" s="23"/>
    </row>
    <row r="56" spans="1:20" s="24" customFormat="1">
      <c r="A56" s="31" t="str">
        <f>('RAW DATA'!AC52&amp;'RAW DATA'!B52) &amp;""</f>
        <v/>
      </c>
      <c r="B56" s="32" t="str">
        <f>('RAW DATA'!C52) &amp;""</f>
        <v/>
      </c>
      <c r="C56" s="32" t="str">
        <f>('RAW DATA'!D52) &amp;""</f>
        <v/>
      </c>
      <c r="D56" s="32" t="str">
        <f>(IF('RAW DATA'!R52=1,"# ",""))&amp;('RAW DATA'!AF52)</f>
        <v xml:space="preserve">    </v>
      </c>
      <c r="E56" s="32" t="str">
        <f>('RAW DATA'!M52) &amp;""</f>
        <v/>
      </c>
      <c r="F56" s="32" t="str">
        <f>('RAW DATA'!N52)&amp;""</f>
        <v/>
      </c>
      <c r="G56" s="32" t="str">
        <f>('RAW DATA'!O52)&amp;""</f>
        <v/>
      </c>
      <c r="H56" s="32" t="str">
        <f>('RAW DATA'!P52)&amp;""</f>
        <v/>
      </c>
      <c r="I56" s="32" t="e">
        <f>'RAW DATA'!#REF!</f>
        <v>#REF!</v>
      </c>
      <c r="J56" s="32" t="str">
        <f>('RAW DATA'!L52)&amp;""</f>
        <v/>
      </c>
      <c r="K56" s="29" t="str">
        <f>('RAW DATA'!Q52)&amp;(IF('RAW DATA'!S52=1," (Veteran)", ""))</f>
        <v/>
      </c>
      <c r="L56" s="32" t="str">
        <f>('RAW DATA'!X52)&amp;""</f>
        <v/>
      </c>
      <c r="M56" s="32" t="str">
        <f>('RAW DATA'!W52)&amp;""</f>
        <v/>
      </c>
      <c r="N56" s="129" t="str">
        <f>('RAW DATA'!Y52)&amp;""</f>
        <v/>
      </c>
      <c r="O56" s="33" t="str">
        <f>('RAW DATA'!Z52)&amp;""</f>
        <v/>
      </c>
      <c r="P56" s="34" t="e">
        <f>VLOOKUP('RAW DATA'!T52,'DON''T DELETE!'!$E$21:$F$24,2)</f>
        <v>#N/A</v>
      </c>
      <c r="Q56" s="35" t="str">
        <f>('RAW DATA'!T52&amp;(IF('RAW DATA'!T52="U","",'RAW DATA'!U52)))</f>
        <v/>
      </c>
      <c r="R56" s="36" t="str">
        <f>IF(ISBLANK('RAW DATA'!AA52),"N/A",'RAW DATA'!AA52)</f>
        <v>N/A</v>
      </c>
      <c r="S56" s="23"/>
      <c r="T56" s="23"/>
    </row>
    <row r="57" spans="1:20" s="24" customFormat="1">
      <c r="A57" s="31" t="str">
        <f>('RAW DATA'!AC53&amp;'RAW DATA'!B53) &amp;""</f>
        <v/>
      </c>
      <c r="B57" s="32" t="str">
        <f>('RAW DATA'!C53) &amp;""</f>
        <v/>
      </c>
      <c r="C57" s="32" t="str">
        <f>('RAW DATA'!D53) &amp;""</f>
        <v/>
      </c>
      <c r="D57" s="32" t="str">
        <f>(IF('RAW DATA'!R53=1,"# ",""))&amp;('RAW DATA'!AF53)</f>
        <v xml:space="preserve">    </v>
      </c>
      <c r="E57" s="32" t="str">
        <f>('RAW DATA'!M53) &amp;""</f>
        <v/>
      </c>
      <c r="F57" s="32" t="str">
        <f>('RAW DATA'!N53)&amp;""</f>
        <v/>
      </c>
      <c r="G57" s="32" t="str">
        <f>('RAW DATA'!O53)&amp;""</f>
        <v/>
      </c>
      <c r="H57" s="32" t="str">
        <f>('RAW DATA'!P53)&amp;""</f>
        <v/>
      </c>
      <c r="I57" s="32" t="e">
        <f>'RAW DATA'!#REF!</f>
        <v>#REF!</v>
      </c>
      <c r="J57" s="32" t="str">
        <f>('RAW DATA'!L53)&amp;""</f>
        <v/>
      </c>
      <c r="K57" s="29" t="str">
        <f>('RAW DATA'!Q53)&amp;(IF('RAW DATA'!S53=1," (Veteran)", ""))</f>
        <v/>
      </c>
      <c r="L57" s="32" t="str">
        <f>('RAW DATA'!X53)&amp;""</f>
        <v/>
      </c>
      <c r="M57" s="32" t="str">
        <f>('RAW DATA'!W53)&amp;""</f>
        <v/>
      </c>
      <c r="N57" s="129" t="str">
        <f>('RAW DATA'!Y53)&amp;""</f>
        <v/>
      </c>
      <c r="O57" s="33" t="str">
        <f>('RAW DATA'!Z53)&amp;""</f>
        <v/>
      </c>
      <c r="P57" s="34" t="e">
        <f>VLOOKUP('RAW DATA'!T53,'DON''T DELETE!'!$E$21:$F$24,2)</f>
        <v>#N/A</v>
      </c>
      <c r="Q57" s="35" t="str">
        <f>('RAW DATA'!T53&amp;(IF('RAW DATA'!T53="U","",'RAW DATA'!U53)))</f>
        <v/>
      </c>
      <c r="R57" s="36" t="str">
        <f>IF(ISBLANK('RAW DATA'!AA53),"N/A",'RAW DATA'!AA53)</f>
        <v>N/A</v>
      </c>
      <c r="S57" s="23"/>
      <c r="T57" s="23"/>
    </row>
    <row r="58" spans="1:20" s="24" customFormat="1">
      <c r="A58" s="31" t="str">
        <f>('RAW DATA'!AC54&amp;'RAW DATA'!B54) &amp;""</f>
        <v/>
      </c>
      <c r="B58" s="32" t="str">
        <f>('RAW DATA'!C54) &amp;""</f>
        <v/>
      </c>
      <c r="C58" s="32" t="str">
        <f>('RAW DATA'!D54) &amp;""</f>
        <v/>
      </c>
      <c r="D58" s="32" t="str">
        <f>(IF('RAW DATA'!R54=1,"# ",""))&amp;('RAW DATA'!AF54)</f>
        <v xml:space="preserve">    </v>
      </c>
      <c r="E58" s="32" t="str">
        <f>('RAW DATA'!M54) &amp;""</f>
        <v/>
      </c>
      <c r="F58" s="32" t="str">
        <f>('RAW DATA'!N54)&amp;""</f>
        <v/>
      </c>
      <c r="G58" s="32" t="str">
        <f>('RAW DATA'!O54)&amp;""</f>
        <v/>
      </c>
      <c r="H58" s="32" t="str">
        <f>('RAW DATA'!P54)&amp;""</f>
        <v/>
      </c>
      <c r="I58" s="32" t="e">
        <f>'RAW DATA'!#REF!</f>
        <v>#REF!</v>
      </c>
      <c r="J58" s="32" t="str">
        <f>('RAW DATA'!L54)&amp;""</f>
        <v/>
      </c>
      <c r="K58" s="29" t="str">
        <f>('RAW DATA'!Q54)&amp;(IF('RAW DATA'!S54=1," (Veteran)", ""))</f>
        <v/>
      </c>
      <c r="L58" s="32" t="str">
        <f>('RAW DATA'!X54)&amp;""</f>
        <v/>
      </c>
      <c r="M58" s="32" t="str">
        <f>('RAW DATA'!W54)&amp;""</f>
        <v/>
      </c>
      <c r="N58" s="129" t="str">
        <f>('RAW DATA'!Y54)&amp;""</f>
        <v/>
      </c>
      <c r="O58" s="33" t="str">
        <f>('RAW DATA'!Z54)&amp;""</f>
        <v/>
      </c>
      <c r="P58" s="34" t="e">
        <f>VLOOKUP('RAW DATA'!T54,'DON''T DELETE!'!$E$21:$F$24,2)</f>
        <v>#N/A</v>
      </c>
      <c r="Q58" s="35" t="str">
        <f>('RAW DATA'!T54&amp;(IF('RAW DATA'!T54="U","",'RAW DATA'!U54)))</f>
        <v/>
      </c>
      <c r="R58" s="36" t="str">
        <f>IF(ISBLANK('RAW DATA'!AA54),"N/A",'RAW DATA'!AA54)</f>
        <v>N/A</v>
      </c>
    </row>
    <row r="59" spans="1:20" s="24" customFormat="1">
      <c r="A59" s="31" t="str">
        <f>('RAW DATA'!AC55&amp;'RAW DATA'!B55) &amp;""</f>
        <v/>
      </c>
      <c r="B59" s="32" t="str">
        <f>('RAW DATA'!C55) &amp;""</f>
        <v/>
      </c>
      <c r="C59" s="32" t="str">
        <f>('RAW DATA'!D55) &amp;""</f>
        <v/>
      </c>
      <c r="D59" s="32" t="str">
        <f>(IF('RAW DATA'!R55=1,"# ",""))&amp;('RAW DATA'!AF55)</f>
        <v xml:space="preserve">    </v>
      </c>
      <c r="E59" s="32" t="str">
        <f>('RAW DATA'!M55) &amp;""</f>
        <v/>
      </c>
      <c r="F59" s="32" t="str">
        <f>('RAW DATA'!N55)&amp;""</f>
        <v/>
      </c>
      <c r="G59" s="32" t="str">
        <f>('RAW DATA'!O55)&amp;""</f>
        <v/>
      </c>
      <c r="H59" s="32" t="str">
        <f>('RAW DATA'!P55)&amp;""</f>
        <v/>
      </c>
      <c r="I59" s="32" t="e">
        <f>'RAW DATA'!#REF!</f>
        <v>#REF!</v>
      </c>
      <c r="J59" s="32" t="str">
        <f>('RAW DATA'!L55)&amp;""</f>
        <v/>
      </c>
      <c r="K59" s="29" t="str">
        <f>('RAW DATA'!Q55)&amp;(IF('RAW DATA'!S55=1," (Veteran)", ""))</f>
        <v/>
      </c>
      <c r="L59" s="32" t="str">
        <f>('RAW DATA'!X55)&amp;""</f>
        <v/>
      </c>
      <c r="M59" s="32" t="str">
        <f>('RAW DATA'!W55)&amp;""</f>
        <v/>
      </c>
      <c r="N59" s="129" t="str">
        <f>('RAW DATA'!Y55)&amp;""</f>
        <v/>
      </c>
      <c r="O59" s="33" t="str">
        <f>('RAW DATA'!Z55)&amp;""</f>
        <v/>
      </c>
      <c r="P59" s="34" t="e">
        <f>VLOOKUP('RAW DATA'!T55,'DON''T DELETE!'!$E$21:$F$24,2)</f>
        <v>#N/A</v>
      </c>
      <c r="Q59" s="35" t="str">
        <f>('RAW DATA'!T55&amp;(IF('RAW DATA'!T55="U","",'RAW DATA'!U55)))</f>
        <v/>
      </c>
      <c r="R59" s="36" t="str">
        <f>IF(ISBLANK('RAW DATA'!AA55),"N/A",'RAW DATA'!AA55)</f>
        <v>N/A</v>
      </c>
    </row>
    <row r="60" spans="1:20" s="24" customFormat="1">
      <c r="A60" s="31" t="str">
        <f>('RAW DATA'!AC56&amp;'RAW DATA'!B56) &amp;""</f>
        <v/>
      </c>
      <c r="B60" s="32" t="str">
        <f>('RAW DATA'!C56) &amp;""</f>
        <v/>
      </c>
      <c r="C60" s="32" t="str">
        <f>('RAW DATA'!D56) &amp;""</f>
        <v/>
      </c>
      <c r="D60" s="32" t="str">
        <f>(IF('RAW DATA'!R56=1,"# ",""))&amp;('RAW DATA'!AF56)</f>
        <v xml:space="preserve">    </v>
      </c>
      <c r="E60" s="32" t="str">
        <f>('RAW DATA'!M56) &amp;""</f>
        <v/>
      </c>
      <c r="F60" s="32" t="str">
        <f>('RAW DATA'!N56)&amp;""</f>
        <v/>
      </c>
      <c r="G60" s="32" t="str">
        <f>('RAW DATA'!O56)&amp;""</f>
        <v/>
      </c>
      <c r="H60" s="32" t="str">
        <f>('RAW DATA'!P56)&amp;""</f>
        <v/>
      </c>
      <c r="I60" s="32" t="e">
        <f>'RAW DATA'!#REF!</f>
        <v>#REF!</v>
      </c>
      <c r="J60" s="32" t="str">
        <f>('RAW DATA'!L56)&amp;""</f>
        <v/>
      </c>
      <c r="K60" s="29" t="str">
        <f>('RAW DATA'!Q56)&amp;(IF('RAW DATA'!S56=1," (Veteran)", ""))</f>
        <v/>
      </c>
      <c r="L60" s="32" t="str">
        <f>('RAW DATA'!X56)&amp;""</f>
        <v/>
      </c>
      <c r="M60" s="32" t="str">
        <f>('RAW DATA'!W56)&amp;""</f>
        <v/>
      </c>
      <c r="N60" s="129" t="str">
        <f>('RAW DATA'!Y56)&amp;""</f>
        <v/>
      </c>
      <c r="O60" s="33" t="str">
        <f>('RAW DATA'!Z56)&amp;""</f>
        <v/>
      </c>
      <c r="P60" s="34" t="e">
        <f>VLOOKUP('RAW DATA'!T56,'DON''T DELETE!'!$E$21:$F$24,2)</f>
        <v>#N/A</v>
      </c>
      <c r="Q60" s="35" t="str">
        <f>('RAW DATA'!T56&amp;(IF('RAW DATA'!T56="U","",'RAW DATA'!U56)))</f>
        <v/>
      </c>
      <c r="R60" s="36" t="str">
        <f>IF(ISBLANK('RAW DATA'!AA56),"N/A",'RAW DATA'!AA56)</f>
        <v>N/A</v>
      </c>
    </row>
    <row r="61" spans="1:20" s="24" customFormat="1">
      <c r="A61" s="31" t="str">
        <f>('RAW DATA'!AC57&amp;'RAW DATA'!B57) &amp;""</f>
        <v/>
      </c>
      <c r="B61" s="32" t="str">
        <f>('RAW DATA'!C57) &amp;""</f>
        <v/>
      </c>
      <c r="C61" s="32" t="str">
        <f>('RAW DATA'!D57) &amp;""</f>
        <v/>
      </c>
      <c r="D61" s="32" t="str">
        <f>(IF('RAW DATA'!R57=1,"# ",""))&amp;('RAW DATA'!AF57)</f>
        <v xml:space="preserve">    </v>
      </c>
      <c r="E61" s="32" t="str">
        <f>('RAW DATA'!M57) &amp;""</f>
        <v/>
      </c>
      <c r="F61" s="32" t="str">
        <f>('RAW DATA'!N57)&amp;""</f>
        <v/>
      </c>
      <c r="G61" s="32" t="str">
        <f>('RAW DATA'!O57)&amp;""</f>
        <v/>
      </c>
      <c r="H61" s="32" t="str">
        <f>('RAW DATA'!P57)&amp;""</f>
        <v/>
      </c>
      <c r="I61" s="32" t="e">
        <f>'RAW DATA'!#REF!</f>
        <v>#REF!</v>
      </c>
      <c r="J61" s="32" t="str">
        <f>('RAW DATA'!L57)&amp;""</f>
        <v/>
      </c>
      <c r="K61" s="29" t="str">
        <f>('RAW DATA'!Q57)&amp;(IF('RAW DATA'!S57=1," (Veteran)", ""))</f>
        <v/>
      </c>
      <c r="L61" s="32" t="str">
        <f>('RAW DATA'!X57)&amp;""</f>
        <v/>
      </c>
      <c r="M61" s="32" t="str">
        <f>('RAW DATA'!W57)&amp;""</f>
        <v/>
      </c>
      <c r="N61" s="129" t="str">
        <f>('RAW DATA'!Y57)&amp;""</f>
        <v/>
      </c>
      <c r="O61" s="33" t="str">
        <f>('RAW DATA'!Z57)&amp;""</f>
        <v/>
      </c>
      <c r="P61" s="34" t="e">
        <f>VLOOKUP('RAW DATA'!T57,'DON''T DELETE!'!$E$21:$F$24,2)</f>
        <v>#N/A</v>
      </c>
      <c r="Q61" s="35" t="str">
        <f>('RAW DATA'!T57&amp;(IF('RAW DATA'!T57="U","",'RAW DATA'!U57)))</f>
        <v/>
      </c>
      <c r="R61" s="36" t="str">
        <f>IF(ISBLANK('RAW DATA'!AA57),"N/A",'RAW DATA'!AA57)</f>
        <v>N/A</v>
      </c>
    </row>
    <row r="62" spans="1:20" s="24" customFormat="1">
      <c r="A62" s="31" t="str">
        <f>('RAW DATA'!AC58&amp;'RAW DATA'!B58) &amp;""</f>
        <v/>
      </c>
      <c r="B62" s="32" t="str">
        <f>('RAW DATA'!C58) &amp;""</f>
        <v/>
      </c>
      <c r="C62" s="32" t="str">
        <f>('RAW DATA'!D58) &amp;""</f>
        <v/>
      </c>
      <c r="D62" s="32" t="str">
        <f>(IF('RAW DATA'!R58=1,"# ",""))&amp;('RAW DATA'!AF58)</f>
        <v xml:space="preserve">    </v>
      </c>
      <c r="E62" s="32" t="str">
        <f>('RAW DATA'!M58) &amp;""</f>
        <v/>
      </c>
      <c r="F62" s="32" t="str">
        <f>('RAW DATA'!N58)&amp;""</f>
        <v/>
      </c>
      <c r="G62" s="32" t="str">
        <f>('RAW DATA'!O58)&amp;""</f>
        <v/>
      </c>
      <c r="H62" s="32" t="str">
        <f>('RAW DATA'!P58)&amp;""</f>
        <v/>
      </c>
      <c r="I62" s="32" t="e">
        <f>'RAW DATA'!#REF!</f>
        <v>#REF!</v>
      </c>
      <c r="J62" s="32" t="str">
        <f>('RAW DATA'!L58)&amp;""</f>
        <v/>
      </c>
      <c r="K62" s="29" t="str">
        <f>('RAW DATA'!Q58)&amp;(IF('RAW DATA'!S58=1," (Veteran)", ""))</f>
        <v/>
      </c>
      <c r="L62" s="32" t="str">
        <f>('RAW DATA'!X58)&amp;""</f>
        <v/>
      </c>
      <c r="M62" s="32" t="str">
        <f>('RAW DATA'!W58)&amp;""</f>
        <v/>
      </c>
      <c r="N62" s="129" t="str">
        <f>('RAW DATA'!Y58)&amp;""</f>
        <v/>
      </c>
      <c r="O62" s="33" t="str">
        <f>('RAW DATA'!Z58)&amp;""</f>
        <v/>
      </c>
      <c r="P62" s="34" t="e">
        <f>VLOOKUP('RAW DATA'!T58,'DON''T DELETE!'!$E$21:$F$24,2)</f>
        <v>#N/A</v>
      </c>
      <c r="Q62" s="35" t="str">
        <f>('RAW DATA'!T58&amp;(IF('RAW DATA'!T58="U","",'RAW DATA'!U58)))</f>
        <v/>
      </c>
      <c r="R62" s="36" t="str">
        <f>IF(ISBLANK('RAW DATA'!AA58),"N/A",'RAW DATA'!AA58)</f>
        <v>N/A</v>
      </c>
    </row>
    <row r="63" spans="1:20" s="24" customFormat="1">
      <c r="A63" s="31" t="str">
        <f>('RAW DATA'!AC59&amp;'RAW DATA'!B59) &amp;""</f>
        <v/>
      </c>
      <c r="B63" s="32" t="str">
        <f>('RAW DATA'!C59) &amp;""</f>
        <v/>
      </c>
      <c r="C63" s="32" t="str">
        <f>('RAW DATA'!D59) &amp;""</f>
        <v/>
      </c>
      <c r="D63" s="32" t="str">
        <f>(IF('RAW DATA'!R59=1,"# ",""))&amp;('RAW DATA'!AF59)</f>
        <v xml:space="preserve">    </v>
      </c>
      <c r="E63" s="32" t="str">
        <f>('RAW DATA'!M59) &amp;""</f>
        <v/>
      </c>
      <c r="F63" s="32" t="str">
        <f>('RAW DATA'!N59)&amp;""</f>
        <v/>
      </c>
      <c r="G63" s="32" t="str">
        <f>('RAW DATA'!O59)&amp;""</f>
        <v/>
      </c>
      <c r="H63" s="32" t="str">
        <f>('RAW DATA'!P59)&amp;""</f>
        <v/>
      </c>
      <c r="I63" s="32" t="e">
        <f>'RAW DATA'!#REF!</f>
        <v>#REF!</v>
      </c>
      <c r="J63" s="32" t="str">
        <f>('RAW DATA'!L59)&amp;""</f>
        <v/>
      </c>
      <c r="K63" s="29" t="str">
        <f>('RAW DATA'!Q59)&amp;(IF('RAW DATA'!S59=1," (Veteran)", ""))</f>
        <v/>
      </c>
      <c r="L63" s="32" t="str">
        <f>('RAW DATA'!X59)&amp;""</f>
        <v/>
      </c>
      <c r="M63" s="32" t="str">
        <f>('RAW DATA'!W59)&amp;""</f>
        <v/>
      </c>
      <c r="N63" s="129" t="str">
        <f>('RAW DATA'!Y59)&amp;""</f>
        <v/>
      </c>
      <c r="O63" s="33" t="str">
        <f>('RAW DATA'!Z59)&amp;""</f>
        <v/>
      </c>
      <c r="P63" s="34" t="e">
        <f>VLOOKUP('RAW DATA'!T59,'DON''T DELETE!'!$E$21:$F$24,2)</f>
        <v>#N/A</v>
      </c>
      <c r="Q63" s="35" t="str">
        <f>('RAW DATA'!T59&amp;(IF('RAW DATA'!T59="U","",'RAW DATA'!U59)))</f>
        <v/>
      </c>
      <c r="R63" s="36" t="str">
        <f>IF(ISBLANK('RAW DATA'!AA59),"N/A",'RAW DATA'!AA59)</f>
        <v>N/A</v>
      </c>
    </row>
    <row r="64" spans="1:20" s="24" customFormat="1">
      <c r="A64" s="31" t="str">
        <f>('RAW DATA'!AC60&amp;'RAW DATA'!B60) &amp;""</f>
        <v/>
      </c>
      <c r="B64" s="32" t="str">
        <f>('RAW DATA'!C60) &amp;""</f>
        <v/>
      </c>
      <c r="C64" s="32" t="str">
        <f>('RAW DATA'!D60) &amp;""</f>
        <v/>
      </c>
      <c r="D64" s="32" t="str">
        <f>(IF('RAW DATA'!R60=1,"# ",""))&amp;('RAW DATA'!AF60)</f>
        <v xml:space="preserve">    </v>
      </c>
      <c r="E64" s="32" t="str">
        <f>('RAW DATA'!M60) &amp;""</f>
        <v/>
      </c>
      <c r="F64" s="32" t="str">
        <f>('RAW DATA'!N60)&amp;""</f>
        <v/>
      </c>
      <c r="G64" s="32" t="str">
        <f>('RAW DATA'!O60)&amp;""</f>
        <v/>
      </c>
      <c r="H64" s="32" t="str">
        <f>('RAW DATA'!P60)&amp;""</f>
        <v/>
      </c>
      <c r="I64" s="32" t="e">
        <f>'RAW DATA'!#REF!</f>
        <v>#REF!</v>
      </c>
      <c r="J64" s="32" t="str">
        <f>('RAW DATA'!L60)&amp;""</f>
        <v/>
      </c>
      <c r="K64" s="29" t="str">
        <f>('RAW DATA'!Q60)&amp;(IF('RAW DATA'!S60=1," (Veteran)", ""))</f>
        <v/>
      </c>
      <c r="L64" s="32" t="str">
        <f>('RAW DATA'!X60)&amp;""</f>
        <v/>
      </c>
      <c r="M64" s="32" t="str">
        <f>('RAW DATA'!W60)&amp;""</f>
        <v/>
      </c>
      <c r="N64" s="129" t="str">
        <f>('RAW DATA'!Y60)&amp;""</f>
        <v/>
      </c>
      <c r="O64" s="33" t="str">
        <f>('RAW DATA'!Z60)&amp;""</f>
        <v/>
      </c>
      <c r="P64" s="34" t="e">
        <f>VLOOKUP('RAW DATA'!T60,'DON''T DELETE!'!$E$21:$F$24,2)</f>
        <v>#N/A</v>
      </c>
      <c r="Q64" s="35" t="str">
        <f>('RAW DATA'!T60&amp;(IF('RAW DATA'!T60="U","",'RAW DATA'!U60)))</f>
        <v/>
      </c>
      <c r="R64" s="36" t="str">
        <f>IF(ISBLANK('RAW DATA'!AA60),"N/A",'RAW DATA'!AA60)</f>
        <v>N/A</v>
      </c>
    </row>
    <row r="65" spans="1:18" s="24" customFormat="1">
      <c r="A65" s="31" t="str">
        <f>('RAW DATA'!AC61&amp;'RAW DATA'!B61) &amp;""</f>
        <v/>
      </c>
      <c r="B65" s="32" t="str">
        <f>('RAW DATA'!C61) &amp;""</f>
        <v/>
      </c>
      <c r="C65" s="32" t="str">
        <f>('RAW DATA'!D61) &amp;""</f>
        <v/>
      </c>
      <c r="D65" s="32" t="str">
        <f>(IF('RAW DATA'!R61=1,"# ",""))&amp;('RAW DATA'!AF61)</f>
        <v xml:space="preserve">    </v>
      </c>
      <c r="E65" s="32" t="str">
        <f>('RAW DATA'!M61) &amp;""</f>
        <v/>
      </c>
      <c r="F65" s="32" t="str">
        <f>('RAW DATA'!N61)&amp;""</f>
        <v/>
      </c>
      <c r="G65" s="32" t="str">
        <f>('RAW DATA'!O61)&amp;""</f>
        <v/>
      </c>
      <c r="H65" s="32" t="str">
        <f>('RAW DATA'!P61)&amp;""</f>
        <v/>
      </c>
      <c r="I65" s="32" t="e">
        <f>'RAW DATA'!#REF!</f>
        <v>#REF!</v>
      </c>
      <c r="J65" s="32" t="str">
        <f>('RAW DATA'!L61)&amp;""</f>
        <v/>
      </c>
      <c r="K65" s="29" t="str">
        <f>('RAW DATA'!Q61)&amp;(IF('RAW DATA'!S61=1," (Veteran)", ""))</f>
        <v/>
      </c>
      <c r="L65" s="32" t="str">
        <f>('RAW DATA'!X61)&amp;""</f>
        <v/>
      </c>
      <c r="M65" s="32" t="str">
        <f>('RAW DATA'!W61)&amp;""</f>
        <v/>
      </c>
      <c r="N65" s="129" t="str">
        <f>('RAW DATA'!Y61)&amp;""</f>
        <v/>
      </c>
      <c r="O65" s="33" t="str">
        <f>('RAW DATA'!Z61)&amp;""</f>
        <v/>
      </c>
      <c r="P65" s="34" t="e">
        <f>VLOOKUP('RAW DATA'!T61,'DON''T DELETE!'!$E$21:$F$24,2)</f>
        <v>#N/A</v>
      </c>
      <c r="Q65" s="35" t="str">
        <f>('RAW DATA'!T61&amp;(IF('RAW DATA'!T61="U","",'RAW DATA'!U61)))</f>
        <v/>
      </c>
      <c r="R65" s="36" t="str">
        <f>IF(ISBLANK('RAW DATA'!AA61),"N/A",'RAW DATA'!AA61)</f>
        <v>N/A</v>
      </c>
    </row>
    <row r="66" spans="1:18" s="24" customFormat="1">
      <c r="A66" s="31" t="str">
        <f>('RAW DATA'!AC62&amp;'RAW DATA'!B62) &amp;""</f>
        <v/>
      </c>
      <c r="B66" s="32" t="str">
        <f>('RAW DATA'!C62) &amp;""</f>
        <v/>
      </c>
      <c r="C66" s="32" t="str">
        <f>('RAW DATA'!D62) &amp;""</f>
        <v/>
      </c>
      <c r="D66" s="32" t="str">
        <f>(IF('RAW DATA'!R62=1,"# ",""))&amp;('RAW DATA'!AF62)</f>
        <v xml:space="preserve">    </v>
      </c>
      <c r="E66" s="32" t="str">
        <f>('RAW DATA'!M62) &amp;""</f>
        <v/>
      </c>
      <c r="F66" s="32" t="str">
        <f>('RAW DATA'!N62)&amp;""</f>
        <v/>
      </c>
      <c r="G66" s="32" t="str">
        <f>('RAW DATA'!O62)&amp;""</f>
        <v/>
      </c>
      <c r="H66" s="32" t="str">
        <f>('RAW DATA'!P62)&amp;""</f>
        <v/>
      </c>
      <c r="I66" s="32" t="e">
        <f>'RAW DATA'!#REF!</f>
        <v>#REF!</v>
      </c>
      <c r="J66" s="32" t="str">
        <f>('RAW DATA'!L62)&amp;""</f>
        <v/>
      </c>
      <c r="K66" s="29" t="str">
        <f>('RAW DATA'!Q62)&amp;(IF('RAW DATA'!S62=1," (Veteran)", ""))</f>
        <v/>
      </c>
      <c r="L66" s="32" t="str">
        <f>('RAW DATA'!X62)&amp;""</f>
        <v/>
      </c>
      <c r="M66" s="32" t="str">
        <f>('RAW DATA'!W62)&amp;""</f>
        <v/>
      </c>
      <c r="N66" s="129" t="str">
        <f>('RAW DATA'!Y62)&amp;""</f>
        <v/>
      </c>
      <c r="O66" s="33" t="str">
        <f>('RAW DATA'!Z62)&amp;""</f>
        <v/>
      </c>
      <c r="P66" s="34" t="e">
        <f>VLOOKUP('RAW DATA'!T62,'DON''T DELETE!'!$E$21:$F$24,2)</f>
        <v>#N/A</v>
      </c>
      <c r="Q66" s="35" t="str">
        <f>('RAW DATA'!T62&amp;(IF('RAW DATA'!T62="U","",'RAW DATA'!U62)))</f>
        <v/>
      </c>
      <c r="R66" s="36" t="str">
        <f>IF(ISBLANK('RAW DATA'!AA62),"N/A",'RAW DATA'!AA62)</f>
        <v>N/A</v>
      </c>
    </row>
    <row r="67" spans="1:18" s="24" customFormat="1">
      <c r="A67" s="31" t="str">
        <f>('RAW DATA'!AC63&amp;'RAW DATA'!B63) &amp;""</f>
        <v/>
      </c>
      <c r="B67" s="32" t="str">
        <f>('RAW DATA'!C63) &amp;""</f>
        <v/>
      </c>
      <c r="C67" s="32" t="str">
        <f>('RAW DATA'!D63) &amp;""</f>
        <v/>
      </c>
      <c r="D67" s="32" t="str">
        <f>(IF('RAW DATA'!R63=1,"# ",""))&amp;('RAW DATA'!AF63)</f>
        <v xml:space="preserve">    </v>
      </c>
      <c r="E67" s="32" t="str">
        <f>('RAW DATA'!M63) &amp;""</f>
        <v/>
      </c>
      <c r="F67" s="32" t="str">
        <f>('RAW DATA'!N63)&amp;""</f>
        <v/>
      </c>
      <c r="G67" s="32" t="str">
        <f>('RAW DATA'!O63)&amp;""</f>
        <v/>
      </c>
      <c r="H67" s="32" t="str">
        <f>('RAW DATA'!P63)&amp;""</f>
        <v/>
      </c>
      <c r="I67" s="32" t="e">
        <f>'RAW DATA'!#REF!</f>
        <v>#REF!</v>
      </c>
      <c r="J67" s="32" t="str">
        <f>('RAW DATA'!L63)&amp;""</f>
        <v/>
      </c>
      <c r="K67" s="29" t="str">
        <f>('RAW DATA'!Q63)&amp;(IF('RAW DATA'!S63=1," (Veteran)", ""))</f>
        <v/>
      </c>
      <c r="L67" s="32" t="str">
        <f>('RAW DATA'!X63)&amp;""</f>
        <v/>
      </c>
      <c r="M67" s="32" t="str">
        <f>('RAW DATA'!W63)&amp;""</f>
        <v/>
      </c>
      <c r="N67" s="129" t="str">
        <f>('RAW DATA'!Y63)&amp;""</f>
        <v/>
      </c>
      <c r="O67" s="33" t="str">
        <f>('RAW DATA'!Z63)&amp;""</f>
        <v/>
      </c>
      <c r="P67" s="34" t="e">
        <f>VLOOKUP('RAW DATA'!T63,'DON''T DELETE!'!$E$21:$F$24,2)</f>
        <v>#N/A</v>
      </c>
      <c r="Q67" s="35" t="str">
        <f>('RAW DATA'!T63&amp;(IF('RAW DATA'!T63="U","",'RAW DATA'!U63)))</f>
        <v/>
      </c>
      <c r="R67" s="36" t="str">
        <f>IF(ISBLANK('RAW DATA'!AA63),"N/A",'RAW DATA'!AA63)</f>
        <v>N/A</v>
      </c>
    </row>
    <row r="68" spans="1:18" s="24" customFormat="1">
      <c r="A68" s="31" t="str">
        <f>('RAW DATA'!AC64&amp;'RAW DATA'!B64) &amp;""</f>
        <v/>
      </c>
      <c r="B68" s="32" t="str">
        <f>('RAW DATA'!C64) &amp;""</f>
        <v/>
      </c>
      <c r="C68" s="32" t="str">
        <f>('RAW DATA'!D64) &amp;""</f>
        <v/>
      </c>
      <c r="D68" s="32" t="str">
        <f>(IF('RAW DATA'!R64=1,"# ",""))&amp;('RAW DATA'!AF64)</f>
        <v xml:space="preserve">    </v>
      </c>
      <c r="E68" s="32" t="str">
        <f>('RAW DATA'!M64) &amp;""</f>
        <v/>
      </c>
      <c r="F68" s="32" t="str">
        <f>('RAW DATA'!N64)&amp;""</f>
        <v/>
      </c>
      <c r="G68" s="32" t="str">
        <f>('RAW DATA'!O64)&amp;""</f>
        <v/>
      </c>
      <c r="H68" s="32" t="str">
        <f>('RAW DATA'!P64)&amp;""</f>
        <v/>
      </c>
      <c r="I68" s="32" t="e">
        <f>'RAW DATA'!#REF!</f>
        <v>#REF!</v>
      </c>
      <c r="J68" s="32" t="str">
        <f>('RAW DATA'!L64)&amp;""</f>
        <v/>
      </c>
      <c r="K68" s="29" t="str">
        <f>('RAW DATA'!Q64)&amp;(IF('RAW DATA'!S64=1," (Veteran)", ""))</f>
        <v/>
      </c>
      <c r="L68" s="32" t="str">
        <f>('RAW DATA'!X64)&amp;""</f>
        <v/>
      </c>
      <c r="M68" s="32" t="str">
        <f>('RAW DATA'!W64)&amp;""</f>
        <v/>
      </c>
      <c r="N68" s="129" t="str">
        <f>('RAW DATA'!Y64)&amp;""</f>
        <v/>
      </c>
      <c r="O68" s="33" t="str">
        <f>('RAW DATA'!Z64)&amp;""</f>
        <v/>
      </c>
      <c r="P68" s="34" t="e">
        <f>VLOOKUP('RAW DATA'!T64,'DON''T DELETE!'!$E$21:$F$24,2)</f>
        <v>#N/A</v>
      </c>
      <c r="Q68" s="35" t="str">
        <f>('RAW DATA'!T64&amp;(IF('RAW DATA'!T64="U","",'RAW DATA'!U64)))</f>
        <v/>
      </c>
      <c r="R68" s="36" t="str">
        <f>IF(ISBLANK('RAW DATA'!AA64),"N/A",'RAW DATA'!AA64)</f>
        <v>N/A</v>
      </c>
    </row>
    <row r="69" spans="1:18" s="24" customFormat="1">
      <c r="A69" s="31" t="str">
        <f>('RAW DATA'!AC65&amp;'RAW DATA'!B65) &amp;""</f>
        <v/>
      </c>
      <c r="B69" s="32" t="str">
        <f>('RAW DATA'!C65) &amp;""</f>
        <v/>
      </c>
      <c r="C69" s="32" t="str">
        <f>('RAW DATA'!D65) &amp;""</f>
        <v/>
      </c>
      <c r="D69" s="32" t="str">
        <f>(IF('RAW DATA'!R65=1,"# ",""))&amp;('RAW DATA'!AF65)</f>
        <v/>
      </c>
      <c r="E69" s="32" t="str">
        <f>('RAW DATA'!M65) &amp;""</f>
        <v/>
      </c>
      <c r="F69" s="32" t="str">
        <f>('RAW DATA'!N65)&amp;""</f>
        <v/>
      </c>
      <c r="G69" s="32" t="str">
        <f>('RAW DATA'!O65)&amp;""</f>
        <v/>
      </c>
      <c r="H69" s="32" t="str">
        <f>('RAW DATA'!P65)&amp;""</f>
        <v/>
      </c>
      <c r="I69" s="32" t="e">
        <f>'RAW DATA'!#REF!</f>
        <v>#REF!</v>
      </c>
      <c r="J69" s="32" t="str">
        <f>('RAW DATA'!L65)&amp;""</f>
        <v/>
      </c>
      <c r="K69" s="29" t="str">
        <f>('RAW DATA'!Q65)&amp;(IF('RAW DATA'!S65=1," (Veteran)", ""))</f>
        <v/>
      </c>
      <c r="L69" s="32" t="str">
        <f>('RAW DATA'!X65)&amp;""</f>
        <v/>
      </c>
      <c r="M69" s="32" t="str">
        <f>('RAW DATA'!W65)&amp;""</f>
        <v/>
      </c>
      <c r="N69" s="129" t="str">
        <f>('RAW DATA'!Y65)&amp;""</f>
        <v/>
      </c>
      <c r="O69" s="33" t="str">
        <f>('RAW DATA'!Z65)&amp;""</f>
        <v/>
      </c>
      <c r="P69" s="34" t="e">
        <f>VLOOKUP('RAW DATA'!T65,'DON''T DELETE!'!$E$21:$F$24,2)</f>
        <v>#N/A</v>
      </c>
      <c r="Q69" s="35" t="str">
        <f>('RAW DATA'!T65&amp;(IF('RAW DATA'!T65="U","",'RAW DATA'!U65)))</f>
        <v/>
      </c>
      <c r="R69" s="36" t="str">
        <f>IF(ISBLANK('RAW DATA'!AA65),"N/A",'RAW DATA'!AA65)</f>
        <v>N/A</v>
      </c>
    </row>
    <row r="70" spans="1:18" s="24" customFormat="1">
      <c r="A70" s="31" t="str">
        <f>('RAW DATA'!AC66&amp;'RAW DATA'!B66) &amp;""</f>
        <v/>
      </c>
      <c r="B70" s="32" t="str">
        <f>('RAW DATA'!C66) &amp;""</f>
        <v/>
      </c>
      <c r="C70" s="32" t="str">
        <f>('RAW DATA'!D66) &amp;""</f>
        <v/>
      </c>
      <c r="D70" s="32" t="str">
        <f>(IF('RAW DATA'!R66=1,"# ",""))&amp;('RAW DATA'!AF66)</f>
        <v/>
      </c>
      <c r="E70" s="32" t="str">
        <f>('RAW DATA'!M66) &amp;""</f>
        <v/>
      </c>
      <c r="F70" s="32" t="str">
        <f>('RAW DATA'!N66)&amp;""</f>
        <v/>
      </c>
      <c r="G70" s="32" t="str">
        <f>('RAW DATA'!O66)&amp;""</f>
        <v/>
      </c>
      <c r="H70" s="32" t="str">
        <f>('RAW DATA'!P66)&amp;""</f>
        <v/>
      </c>
      <c r="I70" s="32" t="e">
        <f>'RAW DATA'!#REF!</f>
        <v>#REF!</v>
      </c>
      <c r="J70" s="32" t="str">
        <f>('RAW DATA'!L66)&amp;""</f>
        <v/>
      </c>
      <c r="K70" s="29" t="str">
        <f>('RAW DATA'!Q66)&amp;(IF('RAW DATA'!S66=1," (Veteran)", ""))</f>
        <v/>
      </c>
      <c r="L70" s="32" t="str">
        <f>('RAW DATA'!X66)&amp;""</f>
        <v/>
      </c>
      <c r="M70" s="32" t="str">
        <f>('RAW DATA'!W66)&amp;""</f>
        <v/>
      </c>
      <c r="N70" s="129" t="str">
        <f>('RAW DATA'!Y66)&amp;""</f>
        <v/>
      </c>
      <c r="O70" s="33" t="str">
        <f>('RAW DATA'!Z66)&amp;""</f>
        <v/>
      </c>
      <c r="P70" s="34" t="e">
        <f>VLOOKUP('RAW DATA'!T66,'DON''T DELETE!'!$E$21:$F$24,2)</f>
        <v>#N/A</v>
      </c>
      <c r="Q70" s="35" t="str">
        <f>('RAW DATA'!T66&amp;(IF('RAW DATA'!T66="U","",'RAW DATA'!U66)))</f>
        <v/>
      </c>
      <c r="R70" s="36" t="str">
        <f>IF(ISBLANK('RAW DATA'!AA66),"N/A",'RAW DATA'!AA66)</f>
        <v>N/A</v>
      </c>
    </row>
    <row r="71" spans="1:18" s="24" customFormat="1">
      <c r="A71" s="31" t="str">
        <f>('RAW DATA'!AC67&amp;'RAW DATA'!B67) &amp;""</f>
        <v/>
      </c>
      <c r="B71" s="32" t="str">
        <f>('RAW DATA'!C67) &amp;""</f>
        <v/>
      </c>
      <c r="C71" s="32" t="str">
        <f>('RAW DATA'!D67) &amp;""</f>
        <v/>
      </c>
      <c r="D71" s="32" t="str">
        <f>(IF('RAW DATA'!R67=1,"# ",""))&amp;('RAW DATA'!AF67)</f>
        <v/>
      </c>
      <c r="E71" s="32" t="str">
        <f>('RAW DATA'!M67) &amp;""</f>
        <v/>
      </c>
      <c r="F71" s="32" t="str">
        <f>('RAW DATA'!N67)&amp;""</f>
        <v/>
      </c>
      <c r="G71" s="32" t="str">
        <f>('RAW DATA'!O67)&amp;""</f>
        <v/>
      </c>
      <c r="H71" s="32" t="str">
        <f>('RAW DATA'!P67)&amp;""</f>
        <v/>
      </c>
      <c r="I71" s="32" t="e">
        <f>'RAW DATA'!#REF!</f>
        <v>#REF!</v>
      </c>
      <c r="J71" s="32" t="str">
        <f>('RAW DATA'!L67)&amp;""</f>
        <v/>
      </c>
      <c r="K71" s="29" t="str">
        <f>('RAW DATA'!Q67)&amp;(IF('RAW DATA'!S67=1," (Veteran)", ""))</f>
        <v/>
      </c>
      <c r="L71" s="32" t="str">
        <f>('RAW DATA'!X67)&amp;""</f>
        <v/>
      </c>
      <c r="M71" s="32" t="str">
        <f>('RAW DATA'!W67)&amp;""</f>
        <v/>
      </c>
      <c r="N71" s="129" t="str">
        <f>('RAW DATA'!Y67)&amp;""</f>
        <v/>
      </c>
      <c r="O71" s="33" t="str">
        <f>('RAW DATA'!Z67)&amp;""</f>
        <v/>
      </c>
      <c r="P71" s="34" t="e">
        <f>VLOOKUP('RAW DATA'!T67,'DON''T DELETE!'!$E$21:$F$24,2)</f>
        <v>#N/A</v>
      </c>
      <c r="Q71" s="35" t="str">
        <f>('RAW DATA'!T67&amp;(IF('RAW DATA'!T67="U","",'RAW DATA'!U67)))</f>
        <v/>
      </c>
      <c r="R71" s="36" t="str">
        <f>IF(ISBLANK('RAW DATA'!AA67),"N/A",'RAW DATA'!AA67)</f>
        <v>N/A</v>
      </c>
    </row>
    <row r="72" spans="1:18" s="24" customFormat="1">
      <c r="A72" s="31" t="str">
        <f>('RAW DATA'!AC68&amp;'RAW DATA'!B68) &amp;""</f>
        <v/>
      </c>
      <c r="B72" s="32" t="str">
        <f>('RAW DATA'!C68) &amp;""</f>
        <v/>
      </c>
      <c r="C72" s="32" t="str">
        <f>('RAW DATA'!D68) &amp;""</f>
        <v/>
      </c>
      <c r="D72" s="32" t="str">
        <f>(IF('RAW DATA'!R68=1,"# ",""))&amp;('RAW DATA'!AF68)</f>
        <v/>
      </c>
      <c r="E72" s="32" t="str">
        <f>('RAW DATA'!M68) &amp;""</f>
        <v/>
      </c>
      <c r="F72" s="32" t="str">
        <f>('RAW DATA'!N68)&amp;""</f>
        <v/>
      </c>
      <c r="G72" s="32" t="str">
        <f>('RAW DATA'!O68)&amp;""</f>
        <v/>
      </c>
      <c r="H72" s="32" t="str">
        <f>('RAW DATA'!P68)&amp;""</f>
        <v/>
      </c>
      <c r="I72" s="32" t="e">
        <f>'RAW DATA'!#REF!</f>
        <v>#REF!</v>
      </c>
      <c r="J72" s="32" t="str">
        <f>('RAW DATA'!L68)&amp;""</f>
        <v/>
      </c>
      <c r="K72" s="29" t="str">
        <f>('RAW DATA'!Q68)&amp;(IF('RAW DATA'!S68=1," (Veteran)", ""))</f>
        <v/>
      </c>
      <c r="L72" s="32" t="str">
        <f>('RAW DATA'!X68)&amp;""</f>
        <v/>
      </c>
      <c r="M72" s="32" t="str">
        <f>('RAW DATA'!W68)&amp;""</f>
        <v/>
      </c>
      <c r="N72" s="129" t="str">
        <f>('RAW DATA'!Y68)&amp;""</f>
        <v/>
      </c>
      <c r="O72" s="33" t="str">
        <f>('RAW DATA'!Z68)&amp;""</f>
        <v/>
      </c>
      <c r="P72" s="34" t="e">
        <f>VLOOKUP('RAW DATA'!T68,'DON''T DELETE!'!$E$21:$F$24,2)</f>
        <v>#N/A</v>
      </c>
      <c r="Q72" s="35" t="str">
        <f>('RAW DATA'!T68&amp;(IF('RAW DATA'!T68="U","",'RAW DATA'!U68)))</f>
        <v/>
      </c>
      <c r="R72" s="36" t="str">
        <f>IF(ISBLANK('RAW DATA'!AA68),"N/A",'RAW DATA'!AA68)</f>
        <v>N/A</v>
      </c>
    </row>
    <row r="73" spans="1:18" s="24" customFormat="1">
      <c r="A73" s="31" t="str">
        <f>('RAW DATA'!AC69&amp;'RAW DATA'!B69) &amp;""</f>
        <v/>
      </c>
      <c r="B73" s="32" t="str">
        <f>('RAW DATA'!C69) &amp;""</f>
        <v/>
      </c>
      <c r="C73" s="32" t="str">
        <f>('RAW DATA'!D69) &amp;""</f>
        <v/>
      </c>
      <c r="D73" s="32" t="str">
        <f>(IF('RAW DATA'!R69=1,"# ",""))&amp;('RAW DATA'!AF69)</f>
        <v/>
      </c>
      <c r="E73" s="32" t="str">
        <f>('RAW DATA'!M69) &amp;""</f>
        <v/>
      </c>
      <c r="F73" s="32" t="str">
        <f>('RAW DATA'!N69)&amp;""</f>
        <v/>
      </c>
      <c r="G73" s="32" t="str">
        <f>('RAW DATA'!O69)&amp;""</f>
        <v/>
      </c>
      <c r="H73" s="32" t="str">
        <f>('RAW DATA'!P69)&amp;""</f>
        <v/>
      </c>
      <c r="I73" s="32" t="e">
        <f>'RAW DATA'!#REF!</f>
        <v>#REF!</v>
      </c>
      <c r="J73" s="32" t="str">
        <f>('RAW DATA'!L69)&amp;""</f>
        <v/>
      </c>
      <c r="K73" s="29" t="str">
        <f>('RAW DATA'!Q69)&amp;(IF('RAW DATA'!S69=1," (Veteran)", ""))</f>
        <v/>
      </c>
      <c r="L73" s="32" t="str">
        <f>('RAW DATA'!X69)&amp;""</f>
        <v/>
      </c>
      <c r="M73" s="32" t="str">
        <f>('RAW DATA'!W69)&amp;""</f>
        <v/>
      </c>
      <c r="N73" s="129" t="str">
        <f>('RAW DATA'!Y69)&amp;""</f>
        <v/>
      </c>
      <c r="O73" s="33" t="str">
        <f>('RAW DATA'!Z69)&amp;""</f>
        <v/>
      </c>
      <c r="P73" s="34" t="e">
        <f>VLOOKUP('RAW DATA'!T69,'DON''T DELETE!'!$E$21:$F$24,2)</f>
        <v>#N/A</v>
      </c>
      <c r="Q73" s="35" t="str">
        <f>('RAW DATA'!T69&amp;(IF('RAW DATA'!T69="U","",'RAW DATA'!U69)))</f>
        <v/>
      </c>
      <c r="R73" s="36" t="str">
        <f>IF(ISBLANK('RAW DATA'!AA69),"N/A",'RAW DATA'!AA69)</f>
        <v>N/A</v>
      </c>
    </row>
    <row r="74" spans="1:18" s="24" customFormat="1">
      <c r="A74" s="31" t="str">
        <f>('RAW DATA'!AC70&amp;'RAW DATA'!B70) &amp;""</f>
        <v/>
      </c>
      <c r="B74" s="32" t="str">
        <f>('RAW DATA'!C70) &amp;""</f>
        <v/>
      </c>
      <c r="C74" s="32" t="str">
        <f>('RAW DATA'!D70) &amp;""</f>
        <v/>
      </c>
      <c r="D74" s="32" t="str">
        <f>(IF('RAW DATA'!R70=1,"# ",""))&amp;('RAW DATA'!AF70)</f>
        <v/>
      </c>
      <c r="E74" s="32" t="str">
        <f>('RAW DATA'!M70) &amp;""</f>
        <v/>
      </c>
      <c r="F74" s="32" t="str">
        <f>('RAW DATA'!N70)&amp;""</f>
        <v/>
      </c>
      <c r="G74" s="32" t="str">
        <f>('RAW DATA'!O70)&amp;""</f>
        <v/>
      </c>
      <c r="H74" s="32" t="str">
        <f>('RAW DATA'!P70)&amp;""</f>
        <v/>
      </c>
      <c r="I74" s="32" t="e">
        <f>'RAW DATA'!#REF!</f>
        <v>#REF!</v>
      </c>
      <c r="J74" s="32" t="str">
        <f>('RAW DATA'!L70)&amp;""</f>
        <v/>
      </c>
      <c r="K74" s="29" t="str">
        <f>('RAW DATA'!Q70)&amp;(IF('RAW DATA'!S70=1," (Veteran)", ""))</f>
        <v/>
      </c>
      <c r="L74" s="32" t="str">
        <f>('RAW DATA'!X70)&amp;""</f>
        <v/>
      </c>
      <c r="M74" s="32" t="str">
        <f>('RAW DATA'!W70)&amp;""</f>
        <v/>
      </c>
      <c r="N74" s="129" t="str">
        <f>('RAW DATA'!Y70)&amp;""</f>
        <v/>
      </c>
      <c r="O74" s="33" t="str">
        <f>('RAW DATA'!Z70)&amp;""</f>
        <v/>
      </c>
      <c r="P74" s="34" t="e">
        <f>VLOOKUP('RAW DATA'!T70,'DON''T DELETE!'!$E$21:$F$24,2)</f>
        <v>#N/A</v>
      </c>
      <c r="Q74" s="35" t="str">
        <f>('RAW DATA'!T70&amp;(IF('RAW DATA'!T70="U","",'RAW DATA'!U70)))</f>
        <v/>
      </c>
      <c r="R74" s="36" t="str">
        <f>IF(ISBLANK('RAW DATA'!AA70),"N/A",'RAW DATA'!AA70)</f>
        <v>N/A</v>
      </c>
    </row>
    <row r="75" spans="1:18" s="24" customFormat="1">
      <c r="A75" s="31" t="str">
        <f>('RAW DATA'!AC71&amp;'RAW DATA'!B71) &amp;""</f>
        <v/>
      </c>
      <c r="B75" s="32" t="str">
        <f>('RAW DATA'!C71) &amp;""</f>
        <v/>
      </c>
      <c r="C75" s="32" t="str">
        <f>('RAW DATA'!D71) &amp;""</f>
        <v/>
      </c>
      <c r="D75" s="32" t="str">
        <f>(IF('RAW DATA'!R71=1,"# ",""))&amp;('RAW DATA'!AF71)</f>
        <v/>
      </c>
      <c r="E75" s="32" t="str">
        <f>('RAW DATA'!M71) &amp;""</f>
        <v/>
      </c>
      <c r="F75" s="32" t="str">
        <f>('RAW DATA'!N71)&amp;""</f>
        <v/>
      </c>
      <c r="G75" s="32" t="str">
        <f>('RAW DATA'!O71)&amp;""</f>
        <v/>
      </c>
      <c r="H75" s="32" t="str">
        <f>('RAW DATA'!P71)&amp;""</f>
        <v/>
      </c>
      <c r="I75" s="32" t="e">
        <f>'RAW DATA'!#REF!</f>
        <v>#REF!</v>
      </c>
      <c r="J75" s="32" t="str">
        <f>('RAW DATA'!L71)&amp;""</f>
        <v/>
      </c>
      <c r="K75" s="29" t="str">
        <f>('RAW DATA'!Q71)&amp;(IF('RAW DATA'!S71=1," (Veteran)", ""))</f>
        <v/>
      </c>
      <c r="L75" s="32" t="str">
        <f>('RAW DATA'!X71)&amp;""</f>
        <v/>
      </c>
      <c r="M75" s="32" t="str">
        <f>('RAW DATA'!W71)&amp;""</f>
        <v/>
      </c>
      <c r="N75" s="129" t="str">
        <f>('RAW DATA'!Y71)&amp;""</f>
        <v/>
      </c>
      <c r="O75" s="33" t="str">
        <f>('RAW DATA'!Z71)&amp;""</f>
        <v/>
      </c>
      <c r="P75" s="34" t="e">
        <f>VLOOKUP('RAW DATA'!T71,'DON''T DELETE!'!$E$21:$F$24,2)</f>
        <v>#N/A</v>
      </c>
      <c r="Q75" s="35" t="str">
        <f>('RAW DATA'!T71&amp;(IF('RAW DATA'!T71="U","",'RAW DATA'!U71)))</f>
        <v/>
      </c>
      <c r="R75" s="36" t="str">
        <f>IF(ISBLANK('RAW DATA'!AA71),"N/A",'RAW DATA'!AA71)</f>
        <v>N/A</v>
      </c>
    </row>
    <row r="76" spans="1:18" s="24" customFormat="1">
      <c r="A76" s="31" t="str">
        <f>('RAW DATA'!AC72&amp;'RAW DATA'!B72) &amp;""</f>
        <v/>
      </c>
      <c r="B76" s="32" t="str">
        <f>('RAW DATA'!C72) &amp;""</f>
        <v/>
      </c>
      <c r="C76" s="32" t="str">
        <f>('RAW DATA'!D72) &amp;""</f>
        <v/>
      </c>
      <c r="D76" s="32" t="str">
        <f>(IF('RAW DATA'!R72=1,"# ",""))&amp;('RAW DATA'!AF72)</f>
        <v/>
      </c>
      <c r="E76" s="32" t="str">
        <f>('RAW DATA'!M72) &amp;""</f>
        <v/>
      </c>
      <c r="F76" s="32" t="str">
        <f>('RAW DATA'!N72)&amp;""</f>
        <v/>
      </c>
      <c r="G76" s="32" t="str">
        <f>('RAW DATA'!O72)&amp;""</f>
        <v/>
      </c>
      <c r="H76" s="32" t="str">
        <f>('RAW DATA'!P72)&amp;""</f>
        <v/>
      </c>
      <c r="I76" s="32" t="e">
        <f>'RAW DATA'!#REF!</f>
        <v>#REF!</v>
      </c>
      <c r="J76" s="32" t="str">
        <f>('RAW DATA'!L72)&amp;""</f>
        <v/>
      </c>
      <c r="K76" s="29" t="str">
        <f>('RAW DATA'!Q72)&amp;(IF('RAW DATA'!S72=1," (Veteran)", ""))</f>
        <v/>
      </c>
      <c r="L76" s="32" t="str">
        <f>('RAW DATA'!X72)&amp;""</f>
        <v/>
      </c>
      <c r="M76" s="32" t="str">
        <f>('RAW DATA'!W72)&amp;""</f>
        <v/>
      </c>
      <c r="N76" s="129" t="str">
        <f>('RAW DATA'!Y72)&amp;""</f>
        <v/>
      </c>
      <c r="O76" s="33" t="str">
        <f>('RAW DATA'!Z72)&amp;""</f>
        <v/>
      </c>
      <c r="P76" s="34" t="e">
        <f>VLOOKUP('RAW DATA'!T72,'DON''T DELETE!'!$E$21:$F$24,2)</f>
        <v>#N/A</v>
      </c>
      <c r="Q76" s="35" t="str">
        <f>('RAW DATA'!T72&amp;(IF('RAW DATA'!T72="U","",'RAW DATA'!U72)))</f>
        <v/>
      </c>
      <c r="R76" s="36" t="str">
        <f>IF(ISBLANK('RAW DATA'!AA72),"N/A",'RAW DATA'!AA72)</f>
        <v>N/A</v>
      </c>
    </row>
    <row r="77" spans="1:18" s="24" customFormat="1">
      <c r="A77" s="31" t="str">
        <f>('RAW DATA'!AC73&amp;'RAW DATA'!B73) &amp;""</f>
        <v/>
      </c>
      <c r="B77" s="32" t="str">
        <f>('RAW DATA'!C73) &amp;""</f>
        <v/>
      </c>
      <c r="C77" s="32" t="str">
        <f>('RAW DATA'!D73) &amp;""</f>
        <v/>
      </c>
      <c r="D77" s="32" t="str">
        <f>(IF('RAW DATA'!R73=1,"# ",""))&amp;('RAW DATA'!AF73)</f>
        <v/>
      </c>
      <c r="E77" s="32" t="str">
        <f>('RAW DATA'!M73) &amp;""</f>
        <v/>
      </c>
      <c r="F77" s="32" t="str">
        <f>('RAW DATA'!N73)&amp;""</f>
        <v/>
      </c>
      <c r="G77" s="32" t="str">
        <f>('RAW DATA'!O73)&amp;""</f>
        <v/>
      </c>
      <c r="H77" s="32" t="str">
        <f>('RAW DATA'!P73)&amp;""</f>
        <v/>
      </c>
      <c r="I77" s="32" t="e">
        <f>'RAW DATA'!#REF!</f>
        <v>#REF!</v>
      </c>
      <c r="J77" s="32" t="str">
        <f>('RAW DATA'!L73)&amp;""</f>
        <v/>
      </c>
      <c r="K77" s="29" t="str">
        <f>('RAW DATA'!Q73)&amp;(IF('RAW DATA'!S73=1," (Veteran)", ""))</f>
        <v/>
      </c>
      <c r="L77" s="32" t="str">
        <f>('RAW DATA'!X73)&amp;""</f>
        <v/>
      </c>
      <c r="M77" s="32" t="str">
        <f>('RAW DATA'!W73)&amp;""</f>
        <v/>
      </c>
      <c r="N77" s="129" t="str">
        <f>('RAW DATA'!Y73)&amp;""</f>
        <v/>
      </c>
      <c r="O77" s="33" t="str">
        <f>('RAW DATA'!Z73)&amp;""</f>
        <v/>
      </c>
      <c r="P77" s="34" t="e">
        <f>VLOOKUP('RAW DATA'!T73,'DON''T DELETE!'!$E$21:$F$24,2)</f>
        <v>#N/A</v>
      </c>
      <c r="Q77" s="35" t="str">
        <f>('RAW DATA'!T73&amp;(IF('RAW DATA'!T73="U","",'RAW DATA'!U73)))</f>
        <v/>
      </c>
      <c r="R77" s="36" t="str">
        <f>IF(ISBLANK('RAW DATA'!AA73),"N/A",'RAW DATA'!AA73)</f>
        <v>N/A</v>
      </c>
    </row>
    <row r="78" spans="1:18" s="24" customFormat="1">
      <c r="A78" s="31" t="str">
        <f>('RAW DATA'!AC74&amp;'RAW DATA'!B74) &amp;""</f>
        <v/>
      </c>
      <c r="B78" s="32" t="str">
        <f>('RAW DATA'!C74) &amp;""</f>
        <v/>
      </c>
      <c r="C78" s="32" t="str">
        <f>('RAW DATA'!D74) &amp;""</f>
        <v/>
      </c>
      <c r="D78" s="32" t="str">
        <f>(IF('RAW DATA'!R74=1,"# ",""))&amp;('RAW DATA'!AF74)</f>
        <v/>
      </c>
      <c r="E78" s="32" t="str">
        <f>('RAW DATA'!M74) &amp;""</f>
        <v/>
      </c>
      <c r="F78" s="32" t="str">
        <f>('RAW DATA'!N74)&amp;""</f>
        <v/>
      </c>
      <c r="G78" s="32" t="str">
        <f>('RAW DATA'!O74)&amp;""</f>
        <v/>
      </c>
      <c r="H78" s="32" t="str">
        <f>('RAW DATA'!P74)&amp;""</f>
        <v/>
      </c>
      <c r="I78" s="32" t="e">
        <f>'RAW DATA'!#REF!</f>
        <v>#REF!</v>
      </c>
      <c r="J78" s="32" t="str">
        <f>('RAW DATA'!L74)&amp;""</f>
        <v/>
      </c>
      <c r="K78" s="29" t="str">
        <f>('RAW DATA'!Q74)&amp;(IF('RAW DATA'!S74=1," (Veteran)", ""))</f>
        <v/>
      </c>
      <c r="L78" s="32" t="str">
        <f>('RAW DATA'!X74)&amp;""</f>
        <v/>
      </c>
      <c r="M78" s="32" t="str">
        <f>('RAW DATA'!W74)&amp;""</f>
        <v/>
      </c>
      <c r="N78" s="129" t="str">
        <f>('RAW DATA'!Y74)&amp;""</f>
        <v/>
      </c>
      <c r="O78" s="33" t="str">
        <f>('RAW DATA'!Z74)&amp;""</f>
        <v/>
      </c>
      <c r="P78" s="34" t="e">
        <f>VLOOKUP('RAW DATA'!T74,'DON''T DELETE!'!$E$21:$F$24,2)</f>
        <v>#N/A</v>
      </c>
      <c r="Q78" s="35" t="str">
        <f>('RAW DATA'!T74&amp;(IF('RAW DATA'!T74="U","",'RAW DATA'!U74)))</f>
        <v/>
      </c>
      <c r="R78" s="36" t="str">
        <f>IF(ISBLANK('RAW DATA'!AA74),"N/A",'RAW DATA'!AA74)</f>
        <v>N/A</v>
      </c>
    </row>
    <row r="79" spans="1:18" s="24" customFormat="1">
      <c r="A79" s="31" t="str">
        <f>('RAW DATA'!AC75&amp;'RAW DATA'!B75) &amp;""</f>
        <v/>
      </c>
      <c r="B79" s="32" t="str">
        <f>('RAW DATA'!C75) &amp;""</f>
        <v/>
      </c>
      <c r="C79" s="32" t="str">
        <f>('RAW DATA'!D75) &amp;""</f>
        <v/>
      </c>
      <c r="D79" s="32" t="str">
        <f>(IF('RAW DATA'!R75=1,"# ",""))&amp;('RAW DATA'!AF75)</f>
        <v/>
      </c>
      <c r="E79" s="32" t="str">
        <f>('RAW DATA'!M75) &amp;""</f>
        <v/>
      </c>
      <c r="F79" s="32" t="str">
        <f>('RAW DATA'!N75)&amp;""</f>
        <v/>
      </c>
      <c r="G79" s="32" t="str">
        <f>('RAW DATA'!O75)&amp;""</f>
        <v/>
      </c>
      <c r="H79" s="32" t="str">
        <f>('RAW DATA'!P75)&amp;""</f>
        <v/>
      </c>
      <c r="I79" s="32" t="e">
        <f>'RAW DATA'!#REF!</f>
        <v>#REF!</v>
      </c>
      <c r="J79" s="32" t="str">
        <f>('RAW DATA'!L75)&amp;""</f>
        <v/>
      </c>
      <c r="K79" s="29" t="str">
        <f>('RAW DATA'!Q75)&amp;(IF('RAW DATA'!S75=1," (Veteran)", ""))</f>
        <v/>
      </c>
      <c r="L79" s="32" t="str">
        <f>('RAW DATA'!X75)&amp;""</f>
        <v/>
      </c>
      <c r="M79" s="32" t="str">
        <f>('RAW DATA'!W75)&amp;""</f>
        <v/>
      </c>
      <c r="N79" s="129" t="str">
        <f>('RAW DATA'!Y75)&amp;""</f>
        <v/>
      </c>
      <c r="O79" s="33" t="str">
        <f>('RAW DATA'!Z75)&amp;""</f>
        <v/>
      </c>
      <c r="P79" s="34" t="e">
        <f>VLOOKUP('RAW DATA'!T75,'DON''T DELETE!'!$E$21:$F$24,2)</f>
        <v>#N/A</v>
      </c>
      <c r="Q79" s="35" t="str">
        <f>('RAW DATA'!T75&amp;(IF('RAW DATA'!T75="U","",'RAW DATA'!U75)))</f>
        <v/>
      </c>
      <c r="R79" s="36" t="str">
        <f>IF(ISBLANK('RAW DATA'!AA75),"N/A",'RAW DATA'!AA75)</f>
        <v>N/A</v>
      </c>
    </row>
    <row r="80" spans="1:18" s="24" customFormat="1">
      <c r="A80" s="31" t="str">
        <f>('RAW DATA'!AC76&amp;'RAW DATA'!B76) &amp;""</f>
        <v/>
      </c>
      <c r="B80" s="32" t="str">
        <f>('RAW DATA'!C76) &amp;""</f>
        <v/>
      </c>
      <c r="C80" s="32" t="str">
        <f>('RAW DATA'!D76) &amp;""</f>
        <v/>
      </c>
      <c r="D80" s="32" t="str">
        <f>(IF('RAW DATA'!R76=1,"# ",""))&amp;('RAW DATA'!AF76)</f>
        <v/>
      </c>
      <c r="E80" s="32" t="str">
        <f>('RAW DATA'!M76) &amp;""</f>
        <v/>
      </c>
      <c r="F80" s="32" t="str">
        <f>('RAW DATA'!N76)&amp;""</f>
        <v/>
      </c>
      <c r="G80" s="32" t="str">
        <f>('RAW DATA'!O76)&amp;""</f>
        <v/>
      </c>
      <c r="H80" s="32" t="str">
        <f>('RAW DATA'!P76)&amp;""</f>
        <v/>
      </c>
      <c r="I80" s="32" t="e">
        <f>'RAW DATA'!#REF!</f>
        <v>#REF!</v>
      </c>
      <c r="J80" s="32" t="str">
        <f>('RAW DATA'!L76)&amp;""</f>
        <v/>
      </c>
      <c r="K80" s="29" t="str">
        <f>('RAW DATA'!Q76)&amp;(IF('RAW DATA'!S76=1," (Veteran)", ""))</f>
        <v/>
      </c>
      <c r="L80" s="32" t="str">
        <f>('RAW DATA'!X76)&amp;""</f>
        <v/>
      </c>
      <c r="M80" s="32" t="str">
        <f>('RAW DATA'!W76)&amp;""</f>
        <v/>
      </c>
      <c r="N80" s="129" t="str">
        <f>('RAW DATA'!Y76)&amp;""</f>
        <v/>
      </c>
      <c r="O80" s="33" t="str">
        <f>('RAW DATA'!Z76)&amp;""</f>
        <v/>
      </c>
      <c r="P80" s="34" t="e">
        <f>VLOOKUP('RAW DATA'!T76,'DON''T DELETE!'!$E$21:$F$24,2)</f>
        <v>#N/A</v>
      </c>
      <c r="Q80" s="35" t="str">
        <f>('RAW DATA'!T76&amp;(IF('RAW DATA'!T76="U","",'RAW DATA'!U76)))</f>
        <v/>
      </c>
      <c r="R80" s="36" t="str">
        <f>IF(ISBLANK('RAW DATA'!AA76),"N/A",'RAW DATA'!AA76)</f>
        <v>N/A</v>
      </c>
    </row>
    <row r="81" spans="1:18" s="24" customFormat="1">
      <c r="A81" s="31" t="str">
        <f>('RAW DATA'!AC77&amp;'RAW DATA'!B77) &amp;""</f>
        <v/>
      </c>
      <c r="B81" s="32" t="str">
        <f>('RAW DATA'!C77) &amp;""</f>
        <v/>
      </c>
      <c r="C81" s="32" t="str">
        <f>('RAW DATA'!D77) &amp;""</f>
        <v/>
      </c>
      <c r="D81" s="32" t="str">
        <f>(IF('RAW DATA'!R77=1,"# ",""))&amp;('RAW DATA'!AF77)</f>
        <v/>
      </c>
      <c r="E81" s="32" t="str">
        <f>('RAW DATA'!M77) &amp;""</f>
        <v/>
      </c>
      <c r="F81" s="32" t="str">
        <f>('RAW DATA'!N77)&amp;""</f>
        <v/>
      </c>
      <c r="G81" s="32" t="str">
        <f>('RAW DATA'!O77)&amp;""</f>
        <v/>
      </c>
      <c r="H81" s="32" t="str">
        <f>('RAW DATA'!P77)&amp;""</f>
        <v/>
      </c>
      <c r="I81" s="32" t="e">
        <f>'RAW DATA'!#REF!</f>
        <v>#REF!</v>
      </c>
      <c r="J81" s="32" t="str">
        <f>('RAW DATA'!L77)&amp;""</f>
        <v/>
      </c>
      <c r="K81" s="29" t="str">
        <f>('RAW DATA'!Q77)&amp;(IF('RAW DATA'!S77=1," (Veteran)", ""))</f>
        <v/>
      </c>
      <c r="L81" s="32" t="str">
        <f>('RAW DATA'!X77)&amp;""</f>
        <v/>
      </c>
      <c r="M81" s="32" t="str">
        <f>('RAW DATA'!W77)&amp;""</f>
        <v/>
      </c>
      <c r="N81" s="129" t="str">
        <f>('RAW DATA'!Y77)&amp;""</f>
        <v/>
      </c>
      <c r="O81" s="33" t="str">
        <f>('RAW DATA'!Z77)&amp;""</f>
        <v/>
      </c>
      <c r="P81" s="34" t="e">
        <f>VLOOKUP('RAW DATA'!T77,'DON''T DELETE!'!$E$21:$F$24,2)</f>
        <v>#N/A</v>
      </c>
      <c r="Q81" s="35" t="str">
        <f>('RAW DATA'!T77&amp;(IF('RAW DATA'!T77="U","",'RAW DATA'!U77)))</f>
        <v/>
      </c>
      <c r="R81" s="36" t="str">
        <f>IF(ISBLANK('RAW DATA'!AA77),"N/A",'RAW DATA'!AA77)</f>
        <v>N/A</v>
      </c>
    </row>
    <row r="82" spans="1:18" s="24" customFormat="1">
      <c r="A82" s="31" t="str">
        <f>('RAW DATA'!AC78&amp;'RAW DATA'!B78) &amp;""</f>
        <v/>
      </c>
      <c r="B82" s="32" t="str">
        <f>('RAW DATA'!C78) &amp;""</f>
        <v/>
      </c>
      <c r="C82" s="32" t="str">
        <f>('RAW DATA'!D78) &amp;""</f>
        <v/>
      </c>
      <c r="D82" s="32" t="str">
        <f>(IF('RAW DATA'!R78=1,"# ",""))&amp;('RAW DATA'!AF78)</f>
        <v/>
      </c>
      <c r="E82" s="32" t="str">
        <f>('RAW DATA'!M78) &amp;""</f>
        <v/>
      </c>
      <c r="F82" s="32" t="str">
        <f>('RAW DATA'!N78)&amp;""</f>
        <v/>
      </c>
      <c r="G82" s="32" t="str">
        <f>('RAW DATA'!O78)&amp;""</f>
        <v/>
      </c>
      <c r="H82" s="32" t="str">
        <f>('RAW DATA'!P78)&amp;""</f>
        <v/>
      </c>
      <c r="I82" s="32" t="e">
        <f>'RAW DATA'!#REF!</f>
        <v>#REF!</v>
      </c>
      <c r="J82" s="32" t="str">
        <f>('RAW DATA'!L78)&amp;""</f>
        <v/>
      </c>
      <c r="K82" s="29" t="str">
        <f>('RAW DATA'!Q78)&amp;(IF('RAW DATA'!S78=1," (Veteran)", ""))</f>
        <v/>
      </c>
      <c r="L82" s="32" t="str">
        <f>('RAW DATA'!X78)&amp;""</f>
        <v/>
      </c>
      <c r="M82" s="32" t="str">
        <f>('RAW DATA'!W78)&amp;""</f>
        <v/>
      </c>
      <c r="N82" s="129" t="str">
        <f>('RAW DATA'!Y78)&amp;""</f>
        <v/>
      </c>
      <c r="O82" s="33" t="str">
        <f>('RAW DATA'!Z78)&amp;""</f>
        <v/>
      </c>
      <c r="P82" s="34" t="e">
        <f>VLOOKUP('RAW DATA'!T78,'DON''T DELETE!'!$E$21:$F$24,2)</f>
        <v>#N/A</v>
      </c>
      <c r="Q82" s="35" t="str">
        <f>('RAW DATA'!T78&amp;(IF('RAW DATA'!T78="U","",'RAW DATA'!U78)))</f>
        <v/>
      </c>
      <c r="R82" s="36" t="str">
        <f>IF(ISBLANK('RAW DATA'!AA78),"N/A",'RAW DATA'!AA78)</f>
        <v>N/A</v>
      </c>
    </row>
    <row r="83" spans="1:18" s="24" customFormat="1">
      <c r="A83" s="31" t="str">
        <f>('RAW DATA'!AC79&amp;'RAW DATA'!B79) &amp;""</f>
        <v/>
      </c>
      <c r="B83" s="32" t="str">
        <f>('RAW DATA'!C79) &amp;""</f>
        <v/>
      </c>
      <c r="C83" s="32" t="str">
        <f>('RAW DATA'!D79) &amp;""</f>
        <v/>
      </c>
      <c r="D83" s="32" t="str">
        <f>(IF('RAW DATA'!R79=1,"# ",""))&amp;('RAW DATA'!AF79)</f>
        <v/>
      </c>
      <c r="E83" s="32" t="str">
        <f>('RAW DATA'!M79) &amp;""</f>
        <v/>
      </c>
      <c r="F83" s="32" t="str">
        <f>('RAW DATA'!N79)&amp;""</f>
        <v/>
      </c>
      <c r="G83" s="32" t="str">
        <f>('RAW DATA'!O79)&amp;""</f>
        <v/>
      </c>
      <c r="H83" s="32" t="str">
        <f>('RAW DATA'!P79)&amp;""</f>
        <v/>
      </c>
      <c r="I83" s="32" t="e">
        <f>'RAW DATA'!#REF!</f>
        <v>#REF!</v>
      </c>
      <c r="J83" s="32" t="str">
        <f>('RAW DATA'!L79)&amp;""</f>
        <v/>
      </c>
      <c r="K83" s="29" t="str">
        <f>('RAW DATA'!Q79)&amp;(IF('RAW DATA'!S79=1," (Veteran)", ""))</f>
        <v/>
      </c>
      <c r="L83" s="32" t="str">
        <f>('RAW DATA'!X79)&amp;""</f>
        <v/>
      </c>
      <c r="M83" s="32" t="str">
        <f>('RAW DATA'!W79)&amp;""</f>
        <v/>
      </c>
      <c r="N83" s="129" t="str">
        <f>('RAW DATA'!Y79)&amp;""</f>
        <v/>
      </c>
      <c r="O83" s="33" t="str">
        <f>('RAW DATA'!Z79)&amp;""</f>
        <v/>
      </c>
      <c r="P83" s="34" t="e">
        <f>VLOOKUP('RAW DATA'!T79,'DON''T DELETE!'!$E$21:$F$24,2)</f>
        <v>#N/A</v>
      </c>
      <c r="Q83" s="35" t="str">
        <f>('RAW DATA'!T79&amp;(IF('RAW DATA'!T79="U","",'RAW DATA'!U79)))</f>
        <v/>
      </c>
      <c r="R83" s="36" t="str">
        <f>IF(ISBLANK('RAW DATA'!AA79),"N/A",'RAW DATA'!AA79)</f>
        <v>N/A</v>
      </c>
    </row>
    <row r="84" spans="1:18" s="24" customFormat="1">
      <c r="A84" s="31" t="str">
        <f>('RAW DATA'!AC80&amp;'RAW DATA'!B80) &amp;""</f>
        <v/>
      </c>
      <c r="B84" s="32" t="str">
        <f>('RAW DATA'!C80) &amp;""</f>
        <v/>
      </c>
      <c r="C84" s="32" t="str">
        <f>('RAW DATA'!D80) &amp;""</f>
        <v/>
      </c>
      <c r="D84" s="32" t="str">
        <f>(IF('RAW DATA'!R80=1,"# ",""))&amp;('RAW DATA'!AF80)</f>
        <v/>
      </c>
      <c r="E84" s="32" t="str">
        <f>('RAW DATA'!M80) &amp;""</f>
        <v/>
      </c>
      <c r="F84" s="32" t="str">
        <f>('RAW DATA'!N80)&amp;""</f>
        <v/>
      </c>
      <c r="G84" s="32" t="str">
        <f>('RAW DATA'!O80)&amp;""</f>
        <v/>
      </c>
      <c r="H84" s="32" t="str">
        <f>('RAW DATA'!P80)&amp;""</f>
        <v/>
      </c>
      <c r="I84" s="32" t="e">
        <f>'RAW DATA'!#REF!</f>
        <v>#REF!</v>
      </c>
      <c r="J84" s="32" t="str">
        <f>('RAW DATA'!L80)&amp;""</f>
        <v/>
      </c>
      <c r="K84" s="29" t="str">
        <f>('RAW DATA'!Q80)&amp;(IF('RAW DATA'!S80=1," (Veteran)", ""))</f>
        <v/>
      </c>
      <c r="L84" s="32" t="str">
        <f>('RAW DATA'!X80)&amp;""</f>
        <v/>
      </c>
      <c r="M84" s="32" t="str">
        <f>('RAW DATA'!W80)&amp;""</f>
        <v/>
      </c>
      <c r="N84" s="129" t="str">
        <f>('RAW DATA'!Y80)&amp;""</f>
        <v/>
      </c>
      <c r="O84" s="33" t="str">
        <f>('RAW DATA'!Z80)&amp;""</f>
        <v/>
      </c>
      <c r="P84" s="34" t="e">
        <f>VLOOKUP('RAW DATA'!T80,'DON''T DELETE!'!$E$21:$F$24,2)</f>
        <v>#N/A</v>
      </c>
      <c r="Q84" s="35" t="str">
        <f>('RAW DATA'!T80&amp;(IF('RAW DATA'!T80="U","",'RAW DATA'!U80)))</f>
        <v/>
      </c>
      <c r="R84" s="36" t="str">
        <f>IF(ISBLANK('RAW DATA'!AA80),"N/A",'RAW DATA'!AA80)</f>
        <v>N/A</v>
      </c>
    </row>
    <row r="85" spans="1:18" s="24" customFormat="1">
      <c r="A85" s="31" t="str">
        <f>('RAW DATA'!AC81&amp;'RAW DATA'!B81) &amp;""</f>
        <v/>
      </c>
      <c r="B85" s="32" t="str">
        <f>('RAW DATA'!C81) &amp;""</f>
        <v/>
      </c>
      <c r="C85" s="32" t="str">
        <f>('RAW DATA'!D81) &amp;""</f>
        <v/>
      </c>
      <c r="D85" s="32" t="str">
        <f>(IF('RAW DATA'!R81=1,"# ",""))&amp;('RAW DATA'!AF81)</f>
        <v/>
      </c>
      <c r="E85" s="32" t="str">
        <f>('RAW DATA'!M81) &amp;""</f>
        <v/>
      </c>
      <c r="F85" s="32" t="str">
        <f>('RAW DATA'!N81)&amp;""</f>
        <v/>
      </c>
      <c r="G85" s="32" t="str">
        <f>('RAW DATA'!O81)&amp;""</f>
        <v/>
      </c>
      <c r="H85" s="32" t="str">
        <f>('RAW DATA'!P81)&amp;""</f>
        <v/>
      </c>
      <c r="I85" s="32" t="e">
        <f>'RAW DATA'!#REF!</f>
        <v>#REF!</v>
      </c>
      <c r="J85" s="32" t="str">
        <f>('RAW DATA'!L81)&amp;""</f>
        <v/>
      </c>
      <c r="K85" s="29" t="str">
        <f>('RAW DATA'!Q81)&amp;(IF('RAW DATA'!S81=1," (Veteran)", ""))</f>
        <v/>
      </c>
      <c r="L85" s="32" t="str">
        <f>('RAW DATA'!X81)&amp;""</f>
        <v/>
      </c>
      <c r="M85" s="32" t="str">
        <f>('RAW DATA'!W81)&amp;""</f>
        <v/>
      </c>
      <c r="N85" s="129" t="str">
        <f>('RAW DATA'!Y81)&amp;""</f>
        <v/>
      </c>
      <c r="O85" s="33" t="str">
        <f>('RAW DATA'!Z81)&amp;""</f>
        <v/>
      </c>
      <c r="P85" s="34" t="e">
        <f>VLOOKUP('RAW DATA'!T81,'DON''T DELETE!'!$E$21:$F$24,2)</f>
        <v>#N/A</v>
      </c>
      <c r="Q85" s="35" t="str">
        <f>('RAW DATA'!T81&amp;(IF('RAW DATA'!T81="U","",'RAW DATA'!U81)))</f>
        <v/>
      </c>
      <c r="R85" s="36" t="str">
        <f>IF(ISBLANK('RAW DATA'!AA81),"N/A",'RAW DATA'!AA81)</f>
        <v>N/A</v>
      </c>
    </row>
    <row r="86" spans="1:18" s="24" customFormat="1">
      <c r="A86" s="31" t="str">
        <f>('RAW DATA'!AC82&amp;'RAW DATA'!B82) &amp;""</f>
        <v/>
      </c>
      <c r="B86" s="32" t="str">
        <f>('RAW DATA'!C82) &amp;""</f>
        <v/>
      </c>
      <c r="C86" s="32" t="str">
        <f>('RAW DATA'!D82) &amp;""</f>
        <v/>
      </c>
      <c r="D86" s="32" t="str">
        <f>(IF('RAW DATA'!R82=1,"# ",""))&amp;('RAW DATA'!AF82)</f>
        <v/>
      </c>
      <c r="E86" s="32" t="str">
        <f>('RAW DATA'!M82) &amp;""</f>
        <v/>
      </c>
      <c r="F86" s="32" t="str">
        <f>('RAW DATA'!N82)&amp;""</f>
        <v/>
      </c>
      <c r="G86" s="32" t="str">
        <f>('RAW DATA'!O82)&amp;""</f>
        <v/>
      </c>
      <c r="H86" s="32" t="str">
        <f>('RAW DATA'!P82)&amp;""</f>
        <v/>
      </c>
      <c r="I86" s="32" t="e">
        <f>'RAW DATA'!#REF!</f>
        <v>#REF!</v>
      </c>
      <c r="J86" s="32" t="str">
        <f>('RAW DATA'!L82)&amp;""</f>
        <v/>
      </c>
      <c r="K86" s="29" t="str">
        <f>('RAW DATA'!Q82)&amp;(IF('RAW DATA'!S82=1," (Veteran)", ""))</f>
        <v/>
      </c>
      <c r="L86" s="32" t="str">
        <f>('RAW DATA'!X82)&amp;""</f>
        <v/>
      </c>
      <c r="M86" s="32" t="str">
        <f>('RAW DATA'!W82)&amp;""</f>
        <v/>
      </c>
      <c r="N86" s="129" t="str">
        <f>('RAW DATA'!Y82)&amp;""</f>
        <v/>
      </c>
      <c r="O86" s="33" t="str">
        <f>('RAW DATA'!Z82)&amp;""</f>
        <v/>
      </c>
      <c r="P86" s="34" t="e">
        <f>VLOOKUP('RAW DATA'!T82,'DON''T DELETE!'!$E$21:$F$24,2)</f>
        <v>#N/A</v>
      </c>
      <c r="Q86" s="35" t="str">
        <f>('RAW DATA'!T82&amp;(IF('RAW DATA'!T82="U","",'RAW DATA'!U82)))</f>
        <v/>
      </c>
      <c r="R86" s="36" t="str">
        <f>IF(ISBLANK('RAW DATA'!AA82),"N/A",'RAW DATA'!AA82)</f>
        <v>N/A</v>
      </c>
    </row>
    <row r="87" spans="1:18" s="24" customFormat="1">
      <c r="A87" s="31" t="str">
        <f>('RAW DATA'!AC83&amp;'RAW DATA'!B83) &amp;""</f>
        <v/>
      </c>
      <c r="B87" s="32" t="str">
        <f>('RAW DATA'!C83) &amp;""</f>
        <v/>
      </c>
      <c r="C87" s="32" t="str">
        <f>('RAW DATA'!D83) &amp;""</f>
        <v/>
      </c>
      <c r="D87" s="32" t="str">
        <f>(IF('RAW DATA'!R83=1,"# ",""))&amp;('RAW DATA'!AF83)</f>
        <v/>
      </c>
      <c r="E87" s="32" t="str">
        <f>('RAW DATA'!M83) &amp;""</f>
        <v/>
      </c>
      <c r="F87" s="32" t="str">
        <f>('RAW DATA'!N83)&amp;""</f>
        <v/>
      </c>
      <c r="G87" s="32" t="str">
        <f>('RAW DATA'!O83)&amp;""</f>
        <v/>
      </c>
      <c r="H87" s="32" t="str">
        <f>('RAW DATA'!P83)&amp;""</f>
        <v/>
      </c>
      <c r="I87" s="32" t="e">
        <f>'RAW DATA'!#REF!</f>
        <v>#REF!</v>
      </c>
      <c r="J87" s="32" t="str">
        <f>('RAW DATA'!L83)&amp;""</f>
        <v/>
      </c>
      <c r="K87" s="29" t="str">
        <f>('RAW DATA'!Q83)&amp;(IF('RAW DATA'!S83=1," (Veteran)", ""))</f>
        <v/>
      </c>
      <c r="L87" s="32" t="str">
        <f>('RAW DATA'!X83)&amp;""</f>
        <v/>
      </c>
      <c r="M87" s="32" t="str">
        <f>('RAW DATA'!W83)&amp;""</f>
        <v/>
      </c>
      <c r="N87" s="129" t="str">
        <f>('RAW DATA'!Y83)&amp;""</f>
        <v/>
      </c>
      <c r="O87" s="33" t="str">
        <f>('RAW DATA'!Z83)&amp;""</f>
        <v/>
      </c>
      <c r="P87" s="34" t="e">
        <f>VLOOKUP('RAW DATA'!T83,'DON''T DELETE!'!$E$21:$F$24,2)</f>
        <v>#N/A</v>
      </c>
      <c r="Q87" s="35" t="str">
        <f>('RAW DATA'!T83&amp;(IF('RAW DATA'!T83="U","",'RAW DATA'!U83)))</f>
        <v/>
      </c>
      <c r="R87" s="36" t="str">
        <f>IF(ISBLANK('RAW DATA'!AA83),"N/A",'RAW DATA'!AA83)</f>
        <v>N/A</v>
      </c>
    </row>
    <row r="88" spans="1:18" s="24" customFormat="1">
      <c r="A88" s="31" t="str">
        <f>('RAW DATA'!AC84&amp;'RAW DATA'!B84) &amp;""</f>
        <v/>
      </c>
      <c r="B88" s="32" t="str">
        <f>('RAW DATA'!C84) &amp;""</f>
        <v/>
      </c>
      <c r="C88" s="32" t="str">
        <f>('RAW DATA'!D84) &amp;""</f>
        <v/>
      </c>
      <c r="D88" s="32" t="str">
        <f>(IF('RAW DATA'!R84=1,"# ",""))&amp;('RAW DATA'!AF84)</f>
        <v/>
      </c>
      <c r="E88" s="32" t="str">
        <f>('RAW DATA'!M84) &amp;""</f>
        <v/>
      </c>
      <c r="F88" s="32" t="str">
        <f>('RAW DATA'!N84)&amp;""</f>
        <v/>
      </c>
      <c r="G88" s="32" t="str">
        <f>('RAW DATA'!O84)&amp;""</f>
        <v/>
      </c>
      <c r="H88" s="32" t="str">
        <f>('RAW DATA'!P84)&amp;""</f>
        <v/>
      </c>
      <c r="I88" s="32" t="e">
        <f>'RAW DATA'!#REF!</f>
        <v>#REF!</v>
      </c>
      <c r="J88" s="32" t="str">
        <f>('RAW DATA'!L84)&amp;""</f>
        <v/>
      </c>
      <c r="K88" s="29" t="str">
        <f>('RAW DATA'!Q84)&amp;(IF('RAW DATA'!S84=1," (Veteran)", ""))</f>
        <v/>
      </c>
      <c r="L88" s="32" t="str">
        <f>('RAW DATA'!X84)&amp;""</f>
        <v/>
      </c>
      <c r="M88" s="32" t="str">
        <f>('RAW DATA'!W84)&amp;""</f>
        <v/>
      </c>
      <c r="N88" s="129" t="str">
        <f>('RAW DATA'!Y84)&amp;""</f>
        <v/>
      </c>
      <c r="O88" s="33" t="str">
        <f>('RAW DATA'!Z84)&amp;""</f>
        <v/>
      </c>
      <c r="P88" s="34" t="e">
        <f>VLOOKUP('RAW DATA'!T84,'DON''T DELETE!'!$E$21:$F$24,2)</f>
        <v>#N/A</v>
      </c>
      <c r="Q88" s="35" t="str">
        <f>('RAW DATA'!T84&amp;(IF('RAW DATA'!T84="U","",'RAW DATA'!U84)))</f>
        <v/>
      </c>
      <c r="R88" s="36" t="str">
        <f>IF(ISBLANK('RAW DATA'!AA84),"N/A",'RAW DATA'!AA84)</f>
        <v>N/A</v>
      </c>
    </row>
    <row r="89" spans="1:18" s="24" customFormat="1">
      <c r="A89" s="31" t="str">
        <f>('RAW DATA'!AC85&amp;'RAW DATA'!B85) &amp;""</f>
        <v/>
      </c>
      <c r="B89" s="32" t="str">
        <f>('RAW DATA'!C85) &amp;""</f>
        <v/>
      </c>
      <c r="C89" s="32" t="str">
        <f>('RAW DATA'!D85) &amp;""</f>
        <v/>
      </c>
      <c r="D89" s="32" t="str">
        <f>(IF('RAW DATA'!R85=1,"# ",""))&amp;('RAW DATA'!AF85)</f>
        <v/>
      </c>
      <c r="E89" s="32" t="str">
        <f>('RAW DATA'!M85) &amp;""</f>
        <v/>
      </c>
      <c r="F89" s="32" t="str">
        <f>('RAW DATA'!N85)&amp;""</f>
        <v/>
      </c>
      <c r="G89" s="32" t="str">
        <f>('RAW DATA'!O85)&amp;""</f>
        <v/>
      </c>
      <c r="H89" s="32" t="str">
        <f>('RAW DATA'!P85)&amp;""</f>
        <v/>
      </c>
      <c r="I89" s="32" t="e">
        <f>'RAW DATA'!#REF!</f>
        <v>#REF!</v>
      </c>
      <c r="J89" s="32" t="str">
        <f>('RAW DATA'!L85)&amp;""</f>
        <v/>
      </c>
      <c r="K89" s="29" t="str">
        <f>('RAW DATA'!Q85)&amp;(IF('RAW DATA'!S85=1," (Veteran)", ""))</f>
        <v/>
      </c>
      <c r="L89" s="32" t="str">
        <f>('RAW DATA'!X85)&amp;""</f>
        <v/>
      </c>
      <c r="M89" s="32" t="str">
        <f>('RAW DATA'!W85)&amp;""</f>
        <v/>
      </c>
      <c r="N89" s="129" t="str">
        <f>('RAW DATA'!Y85)&amp;""</f>
        <v/>
      </c>
      <c r="O89" s="33" t="str">
        <f>('RAW DATA'!Z85)&amp;""</f>
        <v/>
      </c>
      <c r="P89" s="34" t="e">
        <f>VLOOKUP('RAW DATA'!T85,'DON''T DELETE!'!$E$21:$F$24,2)</f>
        <v>#N/A</v>
      </c>
      <c r="Q89" s="35" t="str">
        <f>('RAW DATA'!T85&amp;(IF('RAW DATA'!T85="U","",'RAW DATA'!U85)))</f>
        <v/>
      </c>
      <c r="R89" s="36" t="str">
        <f>IF(ISBLANK('RAW DATA'!AA85),"N/A",'RAW DATA'!AA85)</f>
        <v>N/A</v>
      </c>
    </row>
    <row r="90" spans="1:18" s="24" customFormat="1">
      <c r="A90" s="31" t="str">
        <f>('RAW DATA'!AC86&amp;'RAW DATA'!B86) &amp;""</f>
        <v/>
      </c>
      <c r="B90" s="32" t="str">
        <f>('RAW DATA'!C86) &amp;""</f>
        <v/>
      </c>
      <c r="C90" s="32" t="str">
        <f>('RAW DATA'!D86) &amp;""</f>
        <v/>
      </c>
      <c r="D90" s="32" t="str">
        <f>(IF('RAW DATA'!R86=1,"# ",""))&amp;('RAW DATA'!AF86)</f>
        <v/>
      </c>
      <c r="E90" s="32" t="str">
        <f>('RAW DATA'!M86) &amp;""</f>
        <v/>
      </c>
      <c r="F90" s="32" t="str">
        <f>('RAW DATA'!N86)&amp;""</f>
        <v/>
      </c>
      <c r="G90" s="32" t="str">
        <f>('RAW DATA'!O86)&amp;""</f>
        <v/>
      </c>
      <c r="H90" s="32" t="str">
        <f>('RAW DATA'!P86)&amp;""</f>
        <v/>
      </c>
      <c r="I90" s="32" t="e">
        <f>'RAW DATA'!#REF!</f>
        <v>#REF!</v>
      </c>
      <c r="J90" s="32" t="str">
        <f>('RAW DATA'!L86)&amp;""</f>
        <v/>
      </c>
      <c r="K90" s="29" t="str">
        <f>('RAW DATA'!Q86)&amp;(IF('RAW DATA'!S86=1," (Veteran)", ""))</f>
        <v/>
      </c>
      <c r="L90" s="32" t="str">
        <f>('RAW DATA'!X86)&amp;""</f>
        <v/>
      </c>
      <c r="M90" s="32" t="str">
        <f>('RAW DATA'!W86)&amp;""</f>
        <v/>
      </c>
      <c r="N90" s="129" t="str">
        <f>('RAW DATA'!Y86)&amp;""</f>
        <v/>
      </c>
      <c r="O90" s="33" t="str">
        <f>('RAW DATA'!Z86)&amp;""</f>
        <v/>
      </c>
      <c r="P90" s="34" t="e">
        <f>VLOOKUP('RAW DATA'!T86,'DON''T DELETE!'!$E$21:$F$24,2)</f>
        <v>#N/A</v>
      </c>
      <c r="Q90" s="35" t="str">
        <f>('RAW DATA'!T86&amp;(IF('RAW DATA'!T86="U","",'RAW DATA'!U86)))</f>
        <v/>
      </c>
      <c r="R90" s="36" t="str">
        <f>IF(ISBLANK('RAW DATA'!AA86),"N/A",'RAW DATA'!AA86)</f>
        <v>N/A</v>
      </c>
    </row>
    <row r="91" spans="1:18" s="24" customFormat="1">
      <c r="A91" s="31" t="str">
        <f>('RAW DATA'!AC87&amp;'RAW DATA'!B87) &amp;""</f>
        <v/>
      </c>
      <c r="B91" s="32" t="str">
        <f>('RAW DATA'!C87) &amp;""</f>
        <v/>
      </c>
      <c r="C91" s="32" t="str">
        <f>('RAW DATA'!D87) &amp;""</f>
        <v/>
      </c>
      <c r="D91" s="32" t="str">
        <f>(IF('RAW DATA'!R87=1,"# ",""))&amp;('RAW DATA'!AF87)</f>
        <v/>
      </c>
      <c r="E91" s="32" t="str">
        <f>('RAW DATA'!M87) &amp;""</f>
        <v/>
      </c>
      <c r="F91" s="32" t="str">
        <f>('RAW DATA'!N87)&amp;""</f>
        <v/>
      </c>
      <c r="G91" s="32" t="str">
        <f>('RAW DATA'!O87)&amp;""</f>
        <v/>
      </c>
      <c r="H91" s="32" t="str">
        <f>('RAW DATA'!P87)&amp;""</f>
        <v/>
      </c>
      <c r="I91" s="32" t="e">
        <f>'RAW DATA'!#REF!</f>
        <v>#REF!</v>
      </c>
      <c r="J91" s="32" t="str">
        <f>('RAW DATA'!L87)&amp;""</f>
        <v/>
      </c>
      <c r="K91" s="29" t="str">
        <f>('RAW DATA'!Q87)&amp;(IF('RAW DATA'!S87=1," (Veteran)", ""))</f>
        <v/>
      </c>
      <c r="L91" s="32" t="str">
        <f>('RAW DATA'!X87)&amp;""</f>
        <v/>
      </c>
      <c r="M91" s="32" t="str">
        <f>('RAW DATA'!W87)&amp;""</f>
        <v/>
      </c>
      <c r="N91" s="129" t="str">
        <f>('RAW DATA'!Y87)&amp;""</f>
        <v/>
      </c>
      <c r="O91" s="33" t="str">
        <f>('RAW DATA'!Z87)&amp;""</f>
        <v/>
      </c>
      <c r="P91" s="34" t="e">
        <f>VLOOKUP('RAW DATA'!T87,'DON''T DELETE!'!$E$21:$F$24,2)</f>
        <v>#N/A</v>
      </c>
      <c r="Q91" s="35" t="str">
        <f>('RAW DATA'!T87&amp;(IF('RAW DATA'!T87="U","",'RAW DATA'!U87)))</f>
        <v/>
      </c>
      <c r="R91" s="36" t="str">
        <f>IF(ISBLANK('RAW DATA'!AA87),"N/A",'RAW DATA'!AA87)</f>
        <v>N/A</v>
      </c>
    </row>
    <row r="92" spans="1:18" s="24" customFormat="1">
      <c r="A92" s="31" t="str">
        <f>('RAW DATA'!AC88&amp;'RAW DATA'!B88) &amp;""</f>
        <v/>
      </c>
      <c r="B92" s="32" t="str">
        <f>('RAW DATA'!C88) &amp;""</f>
        <v/>
      </c>
      <c r="C92" s="32" t="str">
        <f>('RAW DATA'!D88) &amp;""</f>
        <v/>
      </c>
      <c r="D92" s="32" t="str">
        <f>(IF('RAW DATA'!R88=1,"# ",""))&amp;('RAW DATA'!AF88)</f>
        <v/>
      </c>
      <c r="E92" s="32" t="str">
        <f>('RAW DATA'!M88) &amp;""</f>
        <v/>
      </c>
      <c r="F92" s="32" t="str">
        <f>('RAW DATA'!N88)&amp;""</f>
        <v/>
      </c>
      <c r="G92" s="32" t="str">
        <f>('RAW DATA'!O88)&amp;""</f>
        <v/>
      </c>
      <c r="H92" s="32" t="str">
        <f>('RAW DATA'!P88)&amp;""</f>
        <v/>
      </c>
      <c r="I92" s="32" t="e">
        <f>'RAW DATA'!#REF!</f>
        <v>#REF!</v>
      </c>
      <c r="J92" s="32" t="str">
        <f>('RAW DATA'!L88)&amp;""</f>
        <v/>
      </c>
      <c r="K92" s="29" t="str">
        <f>('RAW DATA'!Q88)&amp;(IF('RAW DATA'!S88=1," (Veteran)", ""))</f>
        <v/>
      </c>
      <c r="L92" s="32" t="str">
        <f>('RAW DATA'!X88)&amp;""</f>
        <v/>
      </c>
      <c r="M92" s="32" t="str">
        <f>('RAW DATA'!W88)&amp;""</f>
        <v/>
      </c>
      <c r="N92" s="129" t="str">
        <f>('RAW DATA'!Y88)&amp;""</f>
        <v/>
      </c>
      <c r="O92" s="33" t="str">
        <f>('RAW DATA'!Z88)&amp;""</f>
        <v/>
      </c>
      <c r="P92" s="34" t="e">
        <f>VLOOKUP('RAW DATA'!T88,'DON''T DELETE!'!$E$21:$F$24,2)</f>
        <v>#N/A</v>
      </c>
      <c r="Q92" s="35" t="str">
        <f>('RAW DATA'!T88&amp;(IF('RAW DATA'!T88="U","",'RAW DATA'!U88)))</f>
        <v/>
      </c>
      <c r="R92" s="36" t="str">
        <f>IF(ISBLANK('RAW DATA'!AA88),"N/A",'RAW DATA'!AA88)</f>
        <v>N/A</v>
      </c>
    </row>
    <row r="93" spans="1:18" s="24" customFormat="1">
      <c r="A93" s="31" t="str">
        <f>('RAW DATA'!AC89&amp;'RAW DATA'!B89) &amp;""</f>
        <v/>
      </c>
      <c r="B93" s="32" t="str">
        <f>('RAW DATA'!C89) &amp;""</f>
        <v/>
      </c>
      <c r="C93" s="32" t="str">
        <f>('RAW DATA'!D89) &amp;""</f>
        <v/>
      </c>
      <c r="D93" s="32" t="str">
        <f>(IF('RAW DATA'!R89=1,"# ",""))&amp;('RAW DATA'!AF89)</f>
        <v/>
      </c>
      <c r="E93" s="32" t="str">
        <f>('RAW DATA'!M89) &amp;""</f>
        <v/>
      </c>
      <c r="F93" s="32" t="str">
        <f>('RAW DATA'!N89)&amp;""</f>
        <v/>
      </c>
      <c r="G93" s="32" t="str">
        <f>('RAW DATA'!O89)&amp;""</f>
        <v/>
      </c>
      <c r="H93" s="32" t="str">
        <f>('RAW DATA'!P89)&amp;""</f>
        <v/>
      </c>
      <c r="I93" s="32" t="e">
        <f>'RAW DATA'!#REF!</f>
        <v>#REF!</v>
      </c>
      <c r="J93" s="32" t="str">
        <f>('RAW DATA'!L89)&amp;""</f>
        <v/>
      </c>
      <c r="K93" s="29" t="str">
        <f>('RAW DATA'!Q89)&amp;(IF('RAW DATA'!S89=1," (Veteran)", ""))</f>
        <v/>
      </c>
      <c r="L93" s="32" t="str">
        <f>('RAW DATA'!X89)&amp;""</f>
        <v/>
      </c>
      <c r="M93" s="32" t="str">
        <f>('RAW DATA'!W89)&amp;""</f>
        <v/>
      </c>
      <c r="N93" s="129" t="str">
        <f>('RAW DATA'!Y89)&amp;""</f>
        <v/>
      </c>
      <c r="O93" s="33" t="str">
        <f>('RAW DATA'!Z89)&amp;""</f>
        <v/>
      </c>
      <c r="P93" s="34" t="e">
        <f>VLOOKUP('RAW DATA'!T89,'DON''T DELETE!'!$E$21:$F$24,2)</f>
        <v>#N/A</v>
      </c>
      <c r="Q93" s="35" t="str">
        <f>('RAW DATA'!T89&amp;(IF('RAW DATA'!T89="U","",'RAW DATA'!U89)))</f>
        <v/>
      </c>
      <c r="R93" s="36" t="str">
        <f>IF(ISBLANK('RAW DATA'!AA89),"N/A",'RAW DATA'!AA89)</f>
        <v>N/A</v>
      </c>
    </row>
    <row r="94" spans="1:18" s="24" customFormat="1">
      <c r="A94" s="31" t="str">
        <f>('RAW DATA'!AC90&amp;'RAW DATA'!B90) &amp;""</f>
        <v/>
      </c>
      <c r="B94" s="32" t="str">
        <f>('RAW DATA'!C90) &amp;""</f>
        <v/>
      </c>
      <c r="C94" s="32" t="str">
        <f>('RAW DATA'!D90) &amp;""</f>
        <v/>
      </c>
      <c r="D94" s="32" t="str">
        <f>(IF('RAW DATA'!R90=1,"# ",""))&amp;('RAW DATA'!AF90)</f>
        <v/>
      </c>
      <c r="E94" s="32" t="str">
        <f>('RAW DATA'!M90) &amp;""</f>
        <v/>
      </c>
      <c r="F94" s="32" t="str">
        <f>('RAW DATA'!N90)&amp;""</f>
        <v/>
      </c>
      <c r="G94" s="32" t="str">
        <f>('RAW DATA'!O90)&amp;""</f>
        <v/>
      </c>
      <c r="H94" s="32" t="str">
        <f>('RAW DATA'!P90)&amp;""</f>
        <v/>
      </c>
      <c r="I94" s="32" t="e">
        <f>'RAW DATA'!#REF!</f>
        <v>#REF!</v>
      </c>
      <c r="J94" s="32" t="str">
        <f>('RAW DATA'!L90)&amp;""</f>
        <v/>
      </c>
      <c r="K94" s="29" t="str">
        <f>('RAW DATA'!Q90)&amp;(IF('RAW DATA'!S90=1," (Veteran)", ""))</f>
        <v/>
      </c>
      <c r="L94" s="32" t="str">
        <f>('RAW DATA'!X90)&amp;""</f>
        <v/>
      </c>
      <c r="M94" s="32" t="str">
        <f>('RAW DATA'!W90)&amp;""</f>
        <v/>
      </c>
      <c r="N94" s="129" t="str">
        <f>('RAW DATA'!Y90)&amp;""</f>
        <v/>
      </c>
      <c r="O94" s="33" t="str">
        <f>('RAW DATA'!Z90)&amp;""</f>
        <v/>
      </c>
      <c r="P94" s="34" t="e">
        <f>VLOOKUP('RAW DATA'!T90,'DON''T DELETE!'!$E$21:$F$24,2)</f>
        <v>#N/A</v>
      </c>
      <c r="Q94" s="35" t="str">
        <f>('RAW DATA'!T90&amp;(IF('RAW DATA'!T90="U","",'RAW DATA'!U90)))</f>
        <v/>
      </c>
      <c r="R94" s="36" t="str">
        <f>IF(ISBLANK('RAW DATA'!AA90),"N/A",'RAW DATA'!AA90)</f>
        <v>N/A</v>
      </c>
    </row>
    <row r="95" spans="1:18" s="24" customFormat="1">
      <c r="A95" s="31" t="str">
        <f>('RAW DATA'!AC91&amp;'RAW DATA'!B91) &amp;""</f>
        <v/>
      </c>
      <c r="B95" s="32" t="str">
        <f>('RAW DATA'!C91) &amp;""</f>
        <v/>
      </c>
      <c r="C95" s="32" t="str">
        <f>('RAW DATA'!D91) &amp;""</f>
        <v/>
      </c>
      <c r="D95" s="32" t="str">
        <f>(IF('RAW DATA'!R91=1,"# ",""))&amp;('RAW DATA'!AF91)</f>
        <v/>
      </c>
      <c r="E95" s="32" t="str">
        <f>('RAW DATA'!M91) &amp;""</f>
        <v/>
      </c>
      <c r="F95" s="32" t="str">
        <f>('RAW DATA'!N91)&amp;""</f>
        <v/>
      </c>
      <c r="G95" s="32" t="str">
        <f>('RAW DATA'!O91)&amp;""</f>
        <v/>
      </c>
      <c r="H95" s="32" t="str">
        <f>('RAW DATA'!P91)&amp;""</f>
        <v/>
      </c>
      <c r="I95" s="32" t="e">
        <f>'RAW DATA'!#REF!</f>
        <v>#REF!</v>
      </c>
      <c r="J95" s="32" t="str">
        <f>('RAW DATA'!L91)&amp;""</f>
        <v/>
      </c>
      <c r="K95" s="29" t="str">
        <f>('RAW DATA'!Q91)&amp;(IF('RAW DATA'!S91=1," (Veteran)", ""))</f>
        <v/>
      </c>
      <c r="L95" s="32" t="str">
        <f>('RAW DATA'!X91)&amp;""</f>
        <v/>
      </c>
      <c r="M95" s="32" t="str">
        <f>('RAW DATA'!W91)&amp;""</f>
        <v/>
      </c>
      <c r="N95" s="129" t="str">
        <f>('RAW DATA'!Y91)&amp;""</f>
        <v/>
      </c>
      <c r="O95" s="33" t="str">
        <f>('RAW DATA'!Z91)&amp;""</f>
        <v/>
      </c>
      <c r="P95" s="34" t="e">
        <f>VLOOKUP('RAW DATA'!T91,'DON''T DELETE!'!$E$21:$F$24,2)</f>
        <v>#N/A</v>
      </c>
      <c r="Q95" s="35" t="str">
        <f>('RAW DATA'!T91&amp;(IF('RAW DATA'!T91="U","",'RAW DATA'!U91)))</f>
        <v/>
      </c>
      <c r="R95" s="36" t="str">
        <f>IF(ISBLANK('RAW DATA'!AA91),"N/A",'RAW DATA'!AA91)</f>
        <v>N/A</v>
      </c>
    </row>
    <row r="96" spans="1:18" s="24" customFormat="1">
      <c r="A96" s="31" t="str">
        <f>('RAW DATA'!AC92&amp;'RAW DATA'!B92) &amp;""</f>
        <v/>
      </c>
      <c r="B96" s="32" t="str">
        <f>('RAW DATA'!C92) &amp;""</f>
        <v/>
      </c>
      <c r="C96" s="32" t="str">
        <f>('RAW DATA'!D92) &amp;""</f>
        <v/>
      </c>
      <c r="D96" s="32" t="str">
        <f>(IF('RAW DATA'!R92=1,"# ",""))&amp;('RAW DATA'!AF92)</f>
        <v/>
      </c>
      <c r="E96" s="32" t="str">
        <f>('RAW DATA'!M92) &amp;""</f>
        <v/>
      </c>
      <c r="F96" s="32" t="str">
        <f>('RAW DATA'!N92)&amp;""</f>
        <v/>
      </c>
      <c r="G96" s="32" t="str">
        <f>('RAW DATA'!O92)&amp;""</f>
        <v/>
      </c>
      <c r="H96" s="32" t="str">
        <f>('RAW DATA'!P92)&amp;""</f>
        <v/>
      </c>
      <c r="I96" s="32" t="e">
        <f>'RAW DATA'!#REF!</f>
        <v>#REF!</v>
      </c>
      <c r="J96" s="32" t="str">
        <f>('RAW DATA'!L92)&amp;""</f>
        <v/>
      </c>
      <c r="K96" s="29" t="str">
        <f>('RAW DATA'!Q92)&amp;(IF('RAW DATA'!S92=1," (Veteran)", ""))</f>
        <v/>
      </c>
      <c r="L96" s="32" t="str">
        <f>('RAW DATA'!X92)&amp;""</f>
        <v/>
      </c>
      <c r="M96" s="32" t="str">
        <f>('RAW DATA'!W92)&amp;""</f>
        <v/>
      </c>
      <c r="N96" s="129" t="str">
        <f>('RAW DATA'!Y92)&amp;""</f>
        <v/>
      </c>
      <c r="O96" s="33" t="str">
        <f>('RAW DATA'!Z92)&amp;""</f>
        <v/>
      </c>
      <c r="P96" s="34" t="e">
        <f>VLOOKUP('RAW DATA'!T92,'DON''T DELETE!'!$E$21:$F$24,2)</f>
        <v>#N/A</v>
      </c>
      <c r="Q96" s="35" t="str">
        <f>('RAW DATA'!T92&amp;(IF('RAW DATA'!T92="U","",'RAW DATA'!U92)))</f>
        <v/>
      </c>
      <c r="R96" s="36" t="str">
        <f>IF(ISBLANK('RAW DATA'!AA92),"N/A",'RAW DATA'!AA92)</f>
        <v>N/A</v>
      </c>
    </row>
    <row r="97" spans="1:18" s="24" customFormat="1">
      <c r="A97" s="31" t="str">
        <f>('RAW DATA'!AC93&amp;'RAW DATA'!B93) &amp;""</f>
        <v/>
      </c>
      <c r="B97" s="32" t="str">
        <f>('RAW DATA'!C93) &amp;""</f>
        <v/>
      </c>
      <c r="C97" s="32" t="str">
        <f>('RAW DATA'!D93) &amp;""</f>
        <v/>
      </c>
      <c r="D97" s="32" t="str">
        <f>(IF('RAW DATA'!R93=1,"# ",""))&amp;('RAW DATA'!AF93)</f>
        <v/>
      </c>
      <c r="E97" s="32" t="str">
        <f>('RAW DATA'!M93) &amp;""</f>
        <v/>
      </c>
      <c r="F97" s="32" t="str">
        <f>('RAW DATA'!N93)&amp;""</f>
        <v/>
      </c>
      <c r="G97" s="32" t="str">
        <f>('RAW DATA'!O93)&amp;""</f>
        <v/>
      </c>
      <c r="H97" s="32" t="str">
        <f>('RAW DATA'!P93)&amp;""</f>
        <v/>
      </c>
      <c r="I97" s="32" t="e">
        <f>'RAW DATA'!#REF!</f>
        <v>#REF!</v>
      </c>
      <c r="J97" s="32" t="str">
        <f>('RAW DATA'!L93)&amp;""</f>
        <v/>
      </c>
      <c r="K97" s="29" t="str">
        <f>('RAW DATA'!Q93)&amp;(IF('RAW DATA'!S93=1," (Veteran)", ""))</f>
        <v/>
      </c>
      <c r="L97" s="32" t="str">
        <f>('RAW DATA'!X93)&amp;""</f>
        <v/>
      </c>
      <c r="M97" s="32" t="str">
        <f>('RAW DATA'!W93)&amp;""</f>
        <v/>
      </c>
      <c r="N97" s="129" t="str">
        <f>('RAW DATA'!Y93)&amp;""</f>
        <v/>
      </c>
      <c r="O97" s="33" t="str">
        <f>('RAW DATA'!Z93)&amp;""</f>
        <v/>
      </c>
      <c r="P97" s="34" t="e">
        <f>VLOOKUP('RAW DATA'!T93,'DON''T DELETE!'!$E$21:$F$24,2)</f>
        <v>#N/A</v>
      </c>
      <c r="Q97" s="35" t="str">
        <f>('RAW DATA'!T93&amp;(IF('RAW DATA'!T93="U","",'RAW DATA'!U93)))</f>
        <v/>
      </c>
      <c r="R97" s="36" t="str">
        <f>IF(ISBLANK('RAW DATA'!AA93),"N/A",'RAW DATA'!AA93)</f>
        <v>N/A</v>
      </c>
    </row>
    <row r="98" spans="1:18" s="24" customFormat="1">
      <c r="A98" s="31" t="str">
        <f>('RAW DATA'!AC94&amp;'RAW DATA'!B94) &amp;""</f>
        <v/>
      </c>
      <c r="B98" s="32" t="str">
        <f>('RAW DATA'!C94) &amp;""</f>
        <v/>
      </c>
      <c r="C98" s="32" t="str">
        <f>('RAW DATA'!D94) &amp;""</f>
        <v/>
      </c>
      <c r="D98" s="32" t="str">
        <f>(IF('RAW DATA'!R94=1,"# ",""))&amp;('RAW DATA'!AF94)</f>
        <v/>
      </c>
      <c r="E98" s="32" t="str">
        <f>('RAW DATA'!M94) &amp;""</f>
        <v/>
      </c>
      <c r="F98" s="32" t="str">
        <f>('RAW DATA'!N94)&amp;""</f>
        <v/>
      </c>
      <c r="G98" s="32" t="str">
        <f>('RAW DATA'!O94)&amp;""</f>
        <v/>
      </c>
      <c r="H98" s="32" t="str">
        <f>('RAW DATA'!P94)&amp;""</f>
        <v/>
      </c>
      <c r="I98" s="32" t="e">
        <f>'RAW DATA'!#REF!</f>
        <v>#REF!</v>
      </c>
      <c r="J98" s="32" t="str">
        <f>('RAW DATA'!L94)&amp;""</f>
        <v/>
      </c>
      <c r="K98" s="29" t="str">
        <f>('RAW DATA'!Q94)&amp;(IF('RAW DATA'!S94=1," (Veteran)", ""))</f>
        <v/>
      </c>
      <c r="L98" s="32" t="str">
        <f>('RAW DATA'!X94)&amp;""</f>
        <v/>
      </c>
      <c r="M98" s="32" t="str">
        <f>('RAW DATA'!W94)&amp;""</f>
        <v/>
      </c>
      <c r="N98" s="129" t="str">
        <f>('RAW DATA'!Y94)&amp;""</f>
        <v/>
      </c>
      <c r="O98" s="33" t="str">
        <f>('RAW DATA'!Z94)&amp;""</f>
        <v/>
      </c>
      <c r="P98" s="34" t="e">
        <f>VLOOKUP('RAW DATA'!T94,'DON''T DELETE!'!$E$21:$F$24,2)</f>
        <v>#N/A</v>
      </c>
      <c r="Q98" s="35" t="str">
        <f>('RAW DATA'!T94&amp;(IF('RAW DATA'!T94="U","",'RAW DATA'!U94)))</f>
        <v/>
      </c>
      <c r="R98" s="36" t="str">
        <f>IF(ISBLANK('RAW DATA'!AA94),"N/A",'RAW DATA'!AA94)</f>
        <v>N/A</v>
      </c>
    </row>
    <row r="99" spans="1:18" s="24" customFormat="1">
      <c r="A99" s="31" t="str">
        <f>('RAW DATA'!AC95&amp;'RAW DATA'!B95) &amp;""</f>
        <v/>
      </c>
      <c r="B99" s="32" t="str">
        <f>('RAW DATA'!C95) &amp;""</f>
        <v/>
      </c>
      <c r="C99" s="32" t="str">
        <f>('RAW DATA'!D95) &amp;""</f>
        <v/>
      </c>
      <c r="D99" s="32" t="str">
        <f>(IF('RAW DATA'!R95=1,"# ",""))&amp;('RAW DATA'!AF95)</f>
        <v/>
      </c>
      <c r="E99" s="32" t="str">
        <f>('RAW DATA'!M95) &amp;""</f>
        <v/>
      </c>
      <c r="F99" s="32" t="str">
        <f>('RAW DATA'!N95)&amp;""</f>
        <v/>
      </c>
      <c r="G99" s="32" t="str">
        <f>('RAW DATA'!O95)&amp;""</f>
        <v/>
      </c>
      <c r="H99" s="32" t="str">
        <f>('RAW DATA'!P95)&amp;""</f>
        <v/>
      </c>
      <c r="I99" s="32" t="e">
        <f>'RAW DATA'!#REF!</f>
        <v>#REF!</v>
      </c>
      <c r="J99" s="32" t="str">
        <f>('RAW DATA'!L95)&amp;""</f>
        <v/>
      </c>
      <c r="K99" s="29" t="str">
        <f>('RAW DATA'!Q95)&amp;(IF('RAW DATA'!S95=1," (Veteran)", ""))</f>
        <v/>
      </c>
      <c r="L99" s="32" t="str">
        <f>('RAW DATA'!X95)&amp;""</f>
        <v/>
      </c>
      <c r="M99" s="32" t="str">
        <f>('RAW DATA'!W95)&amp;""</f>
        <v/>
      </c>
      <c r="N99" s="129" t="str">
        <f>('RAW DATA'!Y95)&amp;""</f>
        <v/>
      </c>
      <c r="O99" s="33" t="str">
        <f>('RAW DATA'!Z95)&amp;""</f>
        <v/>
      </c>
      <c r="P99" s="34" t="e">
        <f>VLOOKUP('RAW DATA'!T95,'DON''T DELETE!'!$E$21:$F$24,2)</f>
        <v>#N/A</v>
      </c>
      <c r="Q99" s="35" t="str">
        <f>('RAW DATA'!T95&amp;(IF('RAW DATA'!T95="U","",'RAW DATA'!U95)))</f>
        <v/>
      </c>
      <c r="R99" s="36" t="str">
        <f>IF(ISBLANK('RAW DATA'!AA95),"N/A",'RAW DATA'!AA95)</f>
        <v>N/A</v>
      </c>
    </row>
    <row r="100" spans="1:18" s="24" customFormat="1" ht="47.25" customHeight="1">
      <c r="A100" s="31"/>
      <c r="B100" s="32"/>
      <c r="C100" s="32"/>
      <c r="D100" s="32"/>
      <c r="E100" s="32"/>
      <c r="F100" s="32"/>
      <c r="G100" s="32"/>
      <c r="H100" s="32"/>
      <c r="I100" s="32"/>
      <c r="J100" s="32"/>
      <c r="K100" s="29"/>
      <c r="L100" s="32"/>
      <c r="M100" s="32"/>
      <c r="N100" s="129"/>
      <c r="O100" s="33"/>
      <c r="P100" s="34"/>
      <c r="Q100" s="35"/>
      <c r="R100" s="36"/>
    </row>
    <row r="101" spans="1:18" s="24" customFormat="1">
      <c r="A101" s="31"/>
      <c r="B101" s="32"/>
      <c r="C101" s="32"/>
      <c r="D101" s="32"/>
      <c r="E101" s="32"/>
      <c r="F101" s="32"/>
      <c r="G101" s="32"/>
      <c r="H101" s="32"/>
      <c r="I101" s="32"/>
      <c r="J101" s="32"/>
      <c r="K101" s="29"/>
      <c r="L101" s="32"/>
      <c r="M101" s="32"/>
      <c r="N101" s="129"/>
      <c r="O101" s="33"/>
      <c r="P101" s="34"/>
      <c r="Q101" s="35"/>
      <c r="R101" s="36"/>
    </row>
    <row r="102" spans="1:18" s="24" customFormat="1" ht="47.25" customHeight="1">
      <c r="A102" s="31"/>
      <c r="B102" s="32"/>
      <c r="C102" s="32"/>
      <c r="D102" s="32"/>
      <c r="E102" s="32"/>
      <c r="F102" s="32"/>
      <c r="G102" s="32"/>
      <c r="H102" s="32"/>
      <c r="I102" s="32"/>
      <c r="J102" s="32"/>
      <c r="K102" s="29"/>
      <c r="L102" s="32"/>
      <c r="M102" s="32"/>
      <c r="N102" s="129"/>
      <c r="O102" s="33"/>
      <c r="P102" s="34"/>
      <c r="Q102" s="35"/>
      <c r="R102" s="36"/>
    </row>
    <row r="103" spans="1:18" s="24" customFormat="1">
      <c r="A103" s="31"/>
      <c r="B103" s="32"/>
      <c r="C103" s="32"/>
      <c r="D103" s="32"/>
      <c r="E103" s="32"/>
      <c r="F103" s="32"/>
      <c r="G103" s="32"/>
      <c r="H103" s="32"/>
      <c r="I103" s="32"/>
      <c r="J103" s="32"/>
      <c r="K103" s="29"/>
      <c r="L103" s="32"/>
      <c r="M103" s="32"/>
      <c r="N103" s="129"/>
      <c r="O103" s="33"/>
      <c r="P103" s="34"/>
      <c r="Q103" s="35"/>
      <c r="R103" s="36"/>
    </row>
    <row r="104" spans="1:18" s="24" customFormat="1">
      <c r="A104" s="31"/>
      <c r="B104" s="32"/>
      <c r="C104" s="32"/>
      <c r="D104" s="32"/>
      <c r="E104" s="32"/>
      <c r="F104" s="32"/>
      <c r="G104" s="32"/>
      <c r="H104" s="32"/>
      <c r="I104" s="32"/>
      <c r="J104" s="32"/>
      <c r="K104" s="29"/>
      <c r="L104" s="32"/>
      <c r="M104" s="32"/>
      <c r="N104" s="129"/>
      <c r="O104" s="33"/>
      <c r="P104" s="34"/>
      <c r="Q104" s="35"/>
      <c r="R104" s="36"/>
    </row>
    <row r="105" spans="1:18" s="24" customFormat="1" ht="47.25" customHeight="1">
      <c r="A105" s="31"/>
      <c r="B105" s="32"/>
      <c r="C105" s="32"/>
      <c r="D105" s="32"/>
      <c r="E105" s="32"/>
      <c r="F105" s="32"/>
      <c r="G105" s="32"/>
      <c r="H105" s="32"/>
      <c r="I105" s="32"/>
      <c r="J105" s="32"/>
      <c r="K105" s="29"/>
      <c r="L105" s="32"/>
      <c r="M105" s="32"/>
      <c r="N105" s="129"/>
      <c r="O105" s="33"/>
      <c r="P105" s="34"/>
      <c r="Q105" s="35"/>
      <c r="R105" s="36"/>
    </row>
    <row r="106" spans="1:18" s="24" customFormat="1" ht="47.25" customHeight="1">
      <c r="A106" s="31"/>
      <c r="B106" s="32"/>
      <c r="C106" s="32"/>
      <c r="D106" s="32"/>
      <c r="E106" s="32"/>
      <c r="F106" s="32"/>
      <c r="G106" s="32"/>
      <c r="H106" s="32"/>
      <c r="I106" s="32"/>
      <c r="J106" s="32"/>
      <c r="K106" s="29"/>
      <c r="L106" s="32"/>
      <c r="M106" s="32"/>
      <c r="N106" s="129"/>
      <c r="O106" s="33"/>
      <c r="P106" s="34"/>
      <c r="Q106" s="35"/>
      <c r="R106" s="36"/>
    </row>
    <row r="107" spans="1:18" s="24" customFormat="1" ht="47.25" customHeight="1">
      <c r="A107" s="31"/>
      <c r="B107" s="32"/>
      <c r="C107" s="32"/>
      <c r="D107" s="32"/>
      <c r="E107" s="32"/>
      <c r="F107" s="32"/>
      <c r="G107" s="32"/>
      <c r="H107" s="32"/>
      <c r="I107" s="32"/>
      <c r="J107" s="32"/>
      <c r="K107" s="29"/>
      <c r="L107" s="32"/>
      <c r="M107" s="32"/>
      <c r="N107" s="129"/>
      <c r="O107" s="33"/>
      <c r="P107" s="34"/>
      <c r="Q107" s="35"/>
      <c r="R107" s="36"/>
    </row>
    <row r="108" spans="1:18" s="24" customFormat="1" ht="47.25" customHeight="1">
      <c r="A108" s="31"/>
      <c r="B108" s="32"/>
      <c r="C108" s="32"/>
      <c r="D108" s="32"/>
      <c r="E108" s="32"/>
      <c r="F108" s="32"/>
      <c r="G108" s="32"/>
      <c r="H108" s="32"/>
      <c r="I108" s="32"/>
      <c r="J108" s="32"/>
      <c r="K108" s="29"/>
      <c r="L108" s="32"/>
      <c r="M108" s="32"/>
      <c r="N108" s="129"/>
      <c r="O108" s="33"/>
      <c r="P108" s="34"/>
      <c r="Q108" s="35"/>
      <c r="R108" s="36"/>
    </row>
    <row r="109" spans="1:18" s="24" customFormat="1">
      <c r="A109" s="31"/>
      <c r="B109" s="32"/>
      <c r="C109" s="32"/>
      <c r="D109" s="32"/>
      <c r="E109" s="32"/>
      <c r="F109" s="32"/>
      <c r="G109" s="32"/>
      <c r="H109" s="32"/>
      <c r="I109" s="32"/>
      <c r="J109" s="32"/>
      <c r="K109" s="29"/>
      <c r="L109" s="32"/>
      <c r="M109" s="32"/>
      <c r="N109" s="129"/>
      <c r="O109" s="33"/>
      <c r="P109" s="34"/>
      <c r="Q109" s="35"/>
      <c r="R109" s="36"/>
    </row>
    <row r="110" spans="1:18" s="24" customFormat="1" ht="47.25" customHeight="1">
      <c r="A110" s="31"/>
      <c r="B110" s="32"/>
      <c r="C110" s="32"/>
      <c r="D110" s="32"/>
      <c r="E110" s="32"/>
      <c r="F110" s="32"/>
      <c r="G110" s="32"/>
      <c r="H110" s="32"/>
      <c r="I110" s="32"/>
      <c r="J110" s="32"/>
      <c r="K110" s="29"/>
      <c r="L110" s="32"/>
      <c r="M110" s="32"/>
      <c r="N110" s="129"/>
      <c r="O110" s="33"/>
      <c r="P110" s="34"/>
      <c r="Q110" s="35"/>
      <c r="R110" s="36"/>
    </row>
    <row r="111" spans="1:18" s="24" customFormat="1" ht="47.25" customHeight="1">
      <c r="A111" s="31"/>
      <c r="B111" s="32"/>
      <c r="C111" s="32"/>
      <c r="D111" s="32"/>
      <c r="E111" s="32"/>
      <c r="F111" s="32"/>
      <c r="G111" s="32"/>
      <c r="H111" s="32"/>
      <c r="I111" s="32"/>
      <c r="J111" s="32"/>
      <c r="K111" s="29"/>
      <c r="L111" s="32"/>
      <c r="M111" s="32"/>
      <c r="N111" s="129"/>
      <c r="O111" s="33"/>
      <c r="P111" s="34"/>
      <c r="Q111" s="35"/>
      <c r="R111" s="36"/>
    </row>
    <row r="112" spans="1:18" s="24" customFormat="1" ht="47.25" customHeight="1">
      <c r="A112" s="31"/>
      <c r="B112" s="32"/>
      <c r="C112" s="32"/>
      <c r="D112" s="32"/>
      <c r="E112" s="32"/>
      <c r="F112" s="32"/>
      <c r="G112" s="32"/>
      <c r="H112" s="32"/>
      <c r="I112" s="32"/>
      <c r="J112" s="32"/>
      <c r="K112" s="29"/>
      <c r="L112" s="32"/>
      <c r="M112" s="32"/>
      <c r="N112" s="129"/>
      <c r="O112" s="33"/>
      <c r="P112" s="34"/>
      <c r="Q112" s="35"/>
      <c r="R112" s="36"/>
    </row>
    <row r="113" spans="1:18" s="24" customFormat="1" ht="47.25" customHeight="1">
      <c r="A113" s="31"/>
      <c r="B113" s="32"/>
      <c r="C113" s="32"/>
      <c r="D113" s="32"/>
      <c r="E113" s="32"/>
      <c r="F113" s="32"/>
      <c r="G113" s="32"/>
      <c r="H113" s="32"/>
      <c r="I113" s="32"/>
      <c r="J113" s="32"/>
      <c r="K113" s="29"/>
      <c r="L113" s="32"/>
      <c r="M113" s="32"/>
      <c r="N113" s="129"/>
      <c r="O113" s="33"/>
      <c r="P113" s="34"/>
      <c r="Q113" s="35"/>
      <c r="R113" s="36"/>
    </row>
    <row r="114" spans="1:18" s="24" customFormat="1">
      <c r="A114" s="31"/>
      <c r="B114" s="32"/>
      <c r="C114" s="32"/>
      <c r="D114" s="32"/>
      <c r="E114" s="32"/>
      <c r="F114" s="32"/>
      <c r="G114" s="32"/>
      <c r="H114" s="32"/>
      <c r="I114" s="32"/>
      <c r="J114" s="32"/>
      <c r="K114" s="29"/>
      <c r="L114" s="32"/>
      <c r="M114" s="32"/>
      <c r="N114" s="129"/>
      <c r="O114" s="33"/>
      <c r="P114" s="34"/>
      <c r="Q114" s="35"/>
      <c r="R114" s="36"/>
    </row>
    <row r="115" spans="1:18" s="24" customFormat="1">
      <c r="A115" s="31"/>
      <c r="B115" s="32"/>
      <c r="C115" s="32"/>
      <c r="D115" s="32"/>
      <c r="E115" s="32"/>
      <c r="F115" s="32"/>
      <c r="G115" s="32"/>
      <c r="H115" s="32"/>
      <c r="I115" s="32"/>
      <c r="J115" s="32"/>
      <c r="K115" s="29"/>
      <c r="L115" s="32"/>
      <c r="M115" s="32"/>
      <c r="N115" s="129"/>
      <c r="O115" s="33"/>
      <c r="P115" s="34"/>
      <c r="Q115" s="35"/>
      <c r="R115" s="36"/>
    </row>
    <row r="116" spans="1:18" s="24" customFormat="1" ht="47.25" customHeight="1">
      <c r="A116" s="31"/>
      <c r="B116" s="32"/>
      <c r="C116" s="32"/>
      <c r="D116" s="32"/>
      <c r="E116" s="32"/>
      <c r="F116" s="32"/>
      <c r="G116" s="32"/>
      <c r="H116" s="32"/>
      <c r="I116" s="32"/>
      <c r="J116" s="32"/>
      <c r="K116" s="29"/>
      <c r="L116" s="32"/>
      <c r="M116" s="32"/>
      <c r="N116" s="129"/>
      <c r="O116" s="33"/>
      <c r="P116" s="34"/>
      <c r="Q116" s="35"/>
      <c r="R116" s="36"/>
    </row>
    <row r="117" spans="1:18" s="24" customFormat="1">
      <c r="A117" s="31"/>
      <c r="B117" s="32"/>
      <c r="C117" s="32"/>
      <c r="D117" s="32"/>
      <c r="E117" s="32"/>
      <c r="F117" s="32"/>
      <c r="G117" s="32"/>
      <c r="H117" s="32"/>
      <c r="I117" s="32"/>
      <c r="J117" s="32"/>
      <c r="K117" s="29"/>
      <c r="L117" s="32"/>
      <c r="M117" s="32"/>
      <c r="N117" s="129"/>
      <c r="O117" s="33"/>
      <c r="P117" s="34"/>
      <c r="Q117" s="35"/>
      <c r="R117" s="36"/>
    </row>
    <row r="118" spans="1:18" s="24" customFormat="1" ht="47.25" customHeight="1">
      <c r="A118" s="31"/>
      <c r="B118" s="32"/>
      <c r="C118" s="32"/>
      <c r="D118" s="32"/>
      <c r="E118" s="32"/>
      <c r="F118" s="32"/>
      <c r="G118" s="32"/>
      <c r="H118" s="32"/>
      <c r="I118" s="32"/>
      <c r="J118" s="32"/>
      <c r="K118" s="29"/>
      <c r="L118" s="32"/>
      <c r="M118" s="32"/>
      <c r="N118" s="129"/>
      <c r="O118" s="33"/>
      <c r="P118" s="34"/>
      <c r="Q118" s="35"/>
      <c r="R118" s="36"/>
    </row>
    <row r="119" spans="1:18" s="24" customFormat="1" ht="47.25" customHeight="1">
      <c r="A119" s="31"/>
      <c r="B119" s="32"/>
      <c r="C119" s="32"/>
      <c r="D119" s="32"/>
      <c r="E119" s="32"/>
      <c r="F119" s="32"/>
      <c r="G119" s="32"/>
      <c r="H119" s="32"/>
      <c r="I119" s="32"/>
      <c r="J119" s="32"/>
      <c r="K119" s="29"/>
      <c r="L119" s="32"/>
      <c r="M119" s="32"/>
      <c r="N119" s="129"/>
      <c r="O119" s="33"/>
      <c r="P119" s="34"/>
      <c r="Q119" s="35"/>
      <c r="R119" s="36"/>
    </row>
    <row r="120" spans="1:18" s="24" customFormat="1">
      <c r="A120" s="31"/>
      <c r="B120" s="32"/>
      <c r="C120" s="32"/>
      <c r="D120" s="32"/>
      <c r="E120" s="32"/>
      <c r="F120" s="32"/>
      <c r="G120" s="32"/>
      <c r="H120" s="32"/>
      <c r="I120" s="32"/>
      <c r="J120" s="32"/>
      <c r="K120" s="29"/>
      <c r="L120" s="32"/>
      <c r="M120" s="32"/>
      <c r="N120" s="129"/>
      <c r="O120" s="33"/>
      <c r="P120" s="34"/>
      <c r="Q120" s="35"/>
      <c r="R120" s="36"/>
    </row>
    <row r="121" spans="1:18" s="24" customFormat="1">
      <c r="A121" s="31"/>
      <c r="B121" s="32"/>
      <c r="C121" s="32"/>
      <c r="D121" s="32"/>
      <c r="E121" s="32"/>
      <c r="F121" s="32"/>
      <c r="G121" s="32"/>
      <c r="H121" s="32"/>
      <c r="I121" s="32"/>
      <c r="J121" s="32"/>
      <c r="K121" s="29"/>
      <c r="L121" s="32"/>
      <c r="M121" s="32"/>
      <c r="N121" s="129"/>
      <c r="O121" s="33"/>
      <c r="P121" s="34"/>
      <c r="Q121" s="35"/>
      <c r="R121" s="36"/>
    </row>
    <row r="122" spans="1:18" s="24" customFormat="1">
      <c r="A122" s="31"/>
      <c r="B122" s="32"/>
      <c r="C122" s="32"/>
      <c r="D122" s="32"/>
      <c r="E122" s="32"/>
      <c r="F122" s="32"/>
      <c r="G122" s="32"/>
      <c r="H122" s="32"/>
      <c r="I122" s="32"/>
      <c r="J122" s="32"/>
      <c r="K122" s="29"/>
      <c r="L122" s="32"/>
      <c r="M122" s="32"/>
      <c r="N122" s="129"/>
      <c r="O122" s="33"/>
      <c r="P122" s="34"/>
      <c r="Q122" s="35"/>
      <c r="R122" s="36"/>
    </row>
    <row r="123" spans="1:18" s="24" customFormat="1" ht="47.25" customHeight="1">
      <c r="A123" s="31"/>
      <c r="B123" s="32"/>
      <c r="C123" s="32"/>
      <c r="D123" s="32"/>
      <c r="E123" s="32"/>
      <c r="F123" s="32"/>
      <c r="G123" s="32"/>
      <c r="H123" s="32"/>
      <c r="I123" s="32"/>
      <c r="J123" s="32"/>
      <c r="K123" s="29"/>
      <c r="L123" s="32"/>
      <c r="M123" s="32"/>
      <c r="N123" s="129"/>
      <c r="O123" s="33"/>
      <c r="P123" s="34"/>
      <c r="Q123" s="35"/>
      <c r="R123" s="36"/>
    </row>
    <row r="124" spans="1:18" s="24" customFormat="1" ht="47.25" customHeight="1">
      <c r="A124" s="31"/>
      <c r="B124" s="32"/>
      <c r="C124" s="32"/>
      <c r="D124" s="32"/>
      <c r="E124" s="32"/>
      <c r="F124" s="32"/>
      <c r="G124" s="32"/>
      <c r="H124" s="32"/>
      <c r="I124" s="32"/>
      <c r="J124" s="32"/>
      <c r="K124" s="29"/>
      <c r="L124" s="32"/>
      <c r="M124" s="32"/>
      <c r="N124" s="129"/>
      <c r="O124" s="33"/>
      <c r="P124" s="34"/>
      <c r="Q124" s="35"/>
      <c r="R124" s="36"/>
    </row>
    <row r="125" spans="1:18" s="24" customFormat="1" ht="47.25" customHeight="1">
      <c r="A125" s="31"/>
      <c r="B125" s="32"/>
      <c r="C125" s="32"/>
      <c r="D125" s="32"/>
      <c r="E125" s="32"/>
      <c r="F125" s="32"/>
      <c r="G125" s="32"/>
      <c r="H125" s="32"/>
      <c r="I125" s="32"/>
      <c r="J125" s="32"/>
      <c r="K125" s="29"/>
      <c r="L125" s="32"/>
      <c r="M125" s="32"/>
      <c r="N125" s="129"/>
      <c r="O125" s="33"/>
      <c r="P125" s="34"/>
      <c r="Q125" s="35"/>
      <c r="R125" s="36"/>
    </row>
    <row r="126" spans="1:18" s="24" customFormat="1">
      <c r="A126" s="31"/>
      <c r="B126" s="32"/>
      <c r="C126" s="32"/>
      <c r="D126" s="32"/>
      <c r="E126" s="32"/>
      <c r="F126" s="32"/>
      <c r="G126" s="32"/>
      <c r="H126" s="32"/>
      <c r="I126" s="32"/>
      <c r="J126" s="32"/>
      <c r="K126" s="29"/>
      <c r="L126" s="32"/>
      <c r="M126" s="32"/>
      <c r="N126" s="129"/>
      <c r="O126" s="33"/>
      <c r="P126" s="34"/>
      <c r="Q126" s="35"/>
      <c r="R126" s="36"/>
    </row>
    <row r="127" spans="1:18" s="24" customFormat="1" ht="47.25" customHeight="1">
      <c r="A127" s="31"/>
      <c r="B127" s="32"/>
      <c r="C127" s="32"/>
      <c r="D127" s="32"/>
      <c r="E127" s="32"/>
      <c r="F127" s="32"/>
      <c r="G127" s="32"/>
      <c r="H127" s="32"/>
      <c r="I127" s="32"/>
      <c r="J127" s="32"/>
      <c r="K127" s="29"/>
      <c r="L127" s="32"/>
      <c r="M127" s="32"/>
      <c r="N127" s="129"/>
      <c r="O127" s="33"/>
      <c r="P127" s="34"/>
      <c r="Q127" s="35"/>
      <c r="R127" s="36"/>
    </row>
    <row r="128" spans="1:18" s="24" customFormat="1" ht="47.25" customHeight="1">
      <c r="A128" s="31"/>
      <c r="B128" s="32"/>
      <c r="C128" s="32"/>
      <c r="D128" s="32"/>
      <c r="E128" s="32"/>
      <c r="F128" s="32"/>
      <c r="G128" s="32"/>
      <c r="H128" s="32"/>
      <c r="I128" s="32"/>
      <c r="J128" s="32"/>
      <c r="K128" s="29"/>
      <c r="L128" s="32"/>
      <c r="M128" s="32"/>
      <c r="N128" s="129"/>
      <c r="O128" s="33"/>
      <c r="P128" s="34"/>
      <c r="Q128" s="35"/>
      <c r="R128" s="36"/>
    </row>
    <row r="129" spans="1:18" s="24" customFormat="1" ht="47.25" customHeight="1">
      <c r="A129" s="31"/>
      <c r="B129" s="32"/>
      <c r="C129" s="32"/>
      <c r="D129" s="32"/>
      <c r="E129" s="32"/>
      <c r="F129" s="32"/>
      <c r="G129" s="32"/>
      <c r="H129" s="32"/>
      <c r="I129" s="32"/>
      <c r="J129" s="32"/>
      <c r="K129" s="29"/>
      <c r="L129" s="32"/>
      <c r="M129" s="32"/>
      <c r="N129" s="129"/>
      <c r="O129" s="33"/>
      <c r="P129" s="34"/>
      <c r="Q129" s="35"/>
      <c r="R129" s="36"/>
    </row>
    <row r="130" spans="1:18" s="24" customFormat="1" ht="47.25" customHeight="1">
      <c r="A130" s="31"/>
      <c r="B130" s="32"/>
      <c r="C130" s="32"/>
      <c r="D130" s="32"/>
      <c r="E130" s="32"/>
      <c r="F130" s="32"/>
      <c r="G130" s="32"/>
      <c r="H130" s="32"/>
      <c r="I130" s="32"/>
      <c r="J130" s="32"/>
      <c r="K130" s="29"/>
      <c r="L130" s="32"/>
      <c r="M130" s="32"/>
      <c r="N130" s="129"/>
      <c r="O130" s="33"/>
      <c r="P130" s="34"/>
      <c r="Q130" s="35"/>
      <c r="R130" s="36"/>
    </row>
    <row r="131" spans="1:18" s="24" customFormat="1" ht="47.25" customHeight="1">
      <c r="A131" s="31"/>
      <c r="B131" s="32"/>
      <c r="C131" s="32"/>
      <c r="D131" s="32"/>
      <c r="E131" s="32"/>
      <c r="F131" s="32"/>
      <c r="G131" s="32"/>
      <c r="H131" s="32"/>
      <c r="I131" s="32"/>
      <c r="J131" s="32"/>
      <c r="K131" s="29"/>
      <c r="L131" s="32"/>
      <c r="M131" s="32"/>
      <c r="N131" s="129"/>
      <c r="O131" s="33"/>
      <c r="P131" s="34"/>
      <c r="Q131" s="35"/>
      <c r="R131" s="36"/>
    </row>
    <row r="132" spans="1:18" s="24" customFormat="1" ht="47.25" customHeight="1">
      <c r="A132" s="31"/>
      <c r="B132" s="32"/>
      <c r="C132" s="32"/>
      <c r="D132" s="32"/>
      <c r="E132" s="32"/>
      <c r="F132" s="32"/>
      <c r="G132" s="32"/>
      <c r="H132" s="32"/>
      <c r="I132" s="32"/>
      <c r="J132" s="32"/>
      <c r="K132" s="29"/>
      <c r="L132" s="32"/>
      <c r="M132" s="32"/>
      <c r="N132" s="129"/>
      <c r="O132" s="33"/>
      <c r="P132" s="34"/>
      <c r="Q132" s="35"/>
      <c r="R132" s="36"/>
    </row>
    <row r="133" spans="1:18" s="24" customFormat="1">
      <c r="A133" s="31"/>
      <c r="B133" s="32"/>
      <c r="C133" s="32"/>
      <c r="D133" s="32"/>
      <c r="E133" s="32"/>
      <c r="F133" s="32"/>
      <c r="G133" s="32"/>
      <c r="H133" s="32"/>
      <c r="I133" s="32"/>
      <c r="J133" s="32"/>
      <c r="K133" s="29"/>
      <c r="L133" s="32"/>
      <c r="M133" s="32"/>
      <c r="N133" s="129"/>
      <c r="O133" s="33"/>
      <c r="P133" s="34"/>
      <c r="Q133" s="35"/>
      <c r="R133" s="36"/>
    </row>
    <row r="134" spans="1:18" s="24" customFormat="1">
      <c r="A134" s="31"/>
      <c r="B134" s="32"/>
      <c r="C134" s="32"/>
      <c r="D134" s="32"/>
      <c r="E134" s="32"/>
      <c r="F134" s="32"/>
      <c r="G134" s="32"/>
      <c r="H134" s="32"/>
      <c r="I134" s="32"/>
      <c r="J134" s="32"/>
      <c r="K134" s="29"/>
      <c r="L134" s="32"/>
      <c r="M134" s="32"/>
      <c r="N134" s="129"/>
      <c r="O134" s="33"/>
      <c r="P134" s="34"/>
      <c r="Q134" s="35"/>
      <c r="R134" s="36"/>
    </row>
    <row r="135" spans="1:18" s="24" customFormat="1" ht="47.25" customHeight="1">
      <c r="A135" s="31"/>
      <c r="B135" s="32"/>
      <c r="C135" s="32"/>
      <c r="D135" s="32"/>
      <c r="E135" s="32"/>
      <c r="F135" s="32"/>
      <c r="G135" s="32"/>
      <c r="H135" s="32"/>
      <c r="I135" s="32"/>
      <c r="J135" s="32"/>
      <c r="K135" s="29"/>
      <c r="L135" s="32"/>
      <c r="M135" s="32"/>
      <c r="N135" s="129"/>
      <c r="O135" s="33"/>
      <c r="P135" s="34"/>
      <c r="Q135" s="35"/>
      <c r="R135" s="36"/>
    </row>
    <row r="136" spans="1:18" s="24" customFormat="1" ht="47.25" customHeight="1">
      <c r="A136" s="31"/>
      <c r="B136" s="32"/>
      <c r="C136" s="32"/>
      <c r="D136" s="32"/>
      <c r="E136" s="32"/>
      <c r="F136" s="32"/>
      <c r="G136" s="32"/>
      <c r="H136" s="32"/>
      <c r="I136" s="32"/>
      <c r="J136" s="32"/>
      <c r="K136" s="29"/>
      <c r="L136" s="32"/>
      <c r="M136" s="32"/>
      <c r="N136" s="129"/>
      <c r="O136" s="33"/>
      <c r="P136" s="34"/>
      <c r="Q136" s="35"/>
      <c r="R136" s="36"/>
    </row>
    <row r="137" spans="1:18" s="24" customFormat="1">
      <c r="A137" s="31"/>
      <c r="B137" s="32"/>
      <c r="C137" s="32"/>
      <c r="D137" s="32"/>
      <c r="E137" s="32"/>
      <c r="F137" s="32"/>
      <c r="G137" s="32"/>
      <c r="H137" s="32"/>
      <c r="I137" s="32"/>
      <c r="J137" s="32"/>
      <c r="K137" s="29"/>
      <c r="L137" s="32"/>
      <c r="M137" s="32"/>
      <c r="N137" s="129"/>
      <c r="O137" s="33"/>
      <c r="P137" s="34"/>
      <c r="Q137" s="35"/>
      <c r="R137" s="36"/>
    </row>
    <row r="138" spans="1:18" s="24" customFormat="1" ht="47.25" customHeight="1">
      <c r="A138" s="31"/>
      <c r="B138" s="32"/>
      <c r="C138" s="32"/>
      <c r="D138" s="32"/>
      <c r="E138" s="32"/>
      <c r="F138" s="32"/>
      <c r="G138" s="32"/>
      <c r="H138" s="32"/>
      <c r="I138" s="32"/>
      <c r="J138" s="32"/>
      <c r="K138" s="29"/>
      <c r="L138" s="32"/>
      <c r="M138" s="32"/>
      <c r="N138" s="129"/>
      <c r="O138" s="33"/>
      <c r="P138" s="34"/>
      <c r="Q138" s="35"/>
      <c r="R138" s="36"/>
    </row>
    <row r="139" spans="1:18" s="24" customFormat="1" ht="47.25" customHeight="1">
      <c r="A139" s="31"/>
      <c r="B139" s="32"/>
      <c r="C139" s="32"/>
      <c r="D139" s="32"/>
      <c r="E139" s="32"/>
      <c r="F139" s="32"/>
      <c r="G139" s="32"/>
      <c r="H139" s="32"/>
      <c r="I139" s="32"/>
      <c r="J139" s="32"/>
      <c r="K139" s="29"/>
      <c r="L139" s="32"/>
      <c r="M139" s="32"/>
      <c r="N139" s="129"/>
      <c r="O139" s="33"/>
      <c r="P139" s="34"/>
      <c r="Q139" s="35"/>
      <c r="R139" s="36"/>
    </row>
    <row r="140" spans="1:18" s="24" customFormat="1" ht="47.25" customHeight="1">
      <c r="A140" s="31"/>
      <c r="B140" s="32"/>
      <c r="C140" s="32"/>
      <c r="D140" s="32"/>
      <c r="E140" s="32"/>
      <c r="F140" s="32"/>
      <c r="G140" s="32"/>
      <c r="H140" s="32"/>
      <c r="I140" s="32"/>
      <c r="J140" s="32"/>
      <c r="K140" s="29"/>
      <c r="L140" s="32"/>
      <c r="M140" s="32"/>
      <c r="N140" s="129"/>
      <c r="O140" s="33"/>
      <c r="P140" s="34"/>
      <c r="Q140" s="35"/>
      <c r="R140" s="36"/>
    </row>
    <row r="141" spans="1:18" s="24" customFormat="1" ht="47.25" customHeight="1">
      <c r="A141" s="31"/>
      <c r="B141" s="32"/>
      <c r="C141" s="32"/>
      <c r="D141" s="32"/>
      <c r="E141" s="32"/>
      <c r="F141" s="32"/>
      <c r="G141" s="32"/>
      <c r="H141" s="32"/>
      <c r="I141" s="32"/>
      <c r="J141" s="32"/>
      <c r="K141" s="29"/>
      <c r="L141" s="32"/>
      <c r="M141" s="32"/>
      <c r="N141" s="129"/>
      <c r="O141" s="33"/>
      <c r="P141" s="34"/>
      <c r="Q141" s="35"/>
      <c r="R141" s="36"/>
    </row>
    <row r="142" spans="1:18" s="24" customFormat="1" ht="47.25" customHeight="1">
      <c r="A142" s="31"/>
      <c r="B142" s="32"/>
      <c r="C142" s="32"/>
      <c r="D142" s="32"/>
      <c r="E142" s="32"/>
      <c r="F142" s="32"/>
      <c r="G142" s="32"/>
      <c r="H142" s="32"/>
      <c r="I142" s="32"/>
      <c r="J142" s="32"/>
      <c r="K142" s="29"/>
      <c r="L142" s="32"/>
      <c r="M142" s="32"/>
      <c r="N142" s="129"/>
      <c r="O142" s="33"/>
      <c r="P142" s="34"/>
      <c r="Q142" s="35"/>
      <c r="R142" s="36"/>
    </row>
    <row r="143" spans="1:18" s="24" customFormat="1">
      <c r="A143" s="31"/>
      <c r="B143" s="32"/>
      <c r="C143" s="32"/>
      <c r="D143" s="32"/>
      <c r="E143" s="32"/>
      <c r="F143" s="32"/>
      <c r="G143" s="32"/>
      <c r="H143" s="32"/>
      <c r="I143" s="32"/>
      <c r="J143" s="32"/>
      <c r="K143" s="29"/>
      <c r="L143" s="32"/>
      <c r="M143" s="32"/>
      <c r="N143" s="129"/>
      <c r="O143" s="33"/>
      <c r="P143" s="34"/>
      <c r="Q143" s="35"/>
      <c r="R143" s="36"/>
    </row>
    <row r="144" spans="1:18" s="24" customFormat="1">
      <c r="A144" s="31"/>
      <c r="B144" s="32"/>
      <c r="C144" s="32"/>
      <c r="D144" s="32"/>
      <c r="E144" s="32"/>
      <c r="F144" s="32"/>
      <c r="G144" s="32"/>
      <c r="H144" s="32"/>
      <c r="I144" s="32"/>
      <c r="J144" s="32"/>
      <c r="K144" s="29"/>
      <c r="L144" s="32"/>
      <c r="M144" s="32"/>
      <c r="N144" s="129"/>
      <c r="O144" s="33"/>
      <c r="P144" s="34"/>
      <c r="Q144" s="35"/>
      <c r="R144" s="36"/>
    </row>
    <row r="145" spans="1:18" s="24" customFormat="1" ht="47.25" customHeight="1">
      <c r="A145" s="31"/>
      <c r="B145" s="32"/>
      <c r="C145" s="32"/>
      <c r="D145" s="32"/>
      <c r="E145" s="32"/>
      <c r="F145" s="32"/>
      <c r="G145" s="32"/>
      <c r="H145" s="32"/>
      <c r="I145" s="32"/>
      <c r="J145" s="32"/>
      <c r="K145" s="29"/>
      <c r="L145" s="32"/>
      <c r="M145" s="32"/>
      <c r="N145" s="129"/>
      <c r="O145" s="33"/>
      <c r="P145" s="34"/>
      <c r="Q145" s="35"/>
      <c r="R145" s="36"/>
    </row>
    <row r="146" spans="1:18" s="24" customFormat="1" ht="47.25" customHeight="1">
      <c r="A146" s="31"/>
      <c r="B146" s="32"/>
      <c r="C146" s="32"/>
      <c r="D146" s="32"/>
      <c r="E146" s="32"/>
      <c r="F146" s="32"/>
      <c r="G146" s="32"/>
      <c r="H146" s="32"/>
      <c r="I146" s="32"/>
      <c r="J146" s="32"/>
      <c r="K146" s="29"/>
      <c r="L146" s="32"/>
      <c r="M146" s="32"/>
      <c r="N146" s="129"/>
      <c r="O146" s="33"/>
      <c r="P146" s="34"/>
      <c r="Q146" s="35"/>
      <c r="R146" s="36"/>
    </row>
    <row r="147" spans="1:18" s="24" customFormat="1" ht="47.25" customHeight="1">
      <c r="A147" s="31"/>
      <c r="B147" s="32"/>
      <c r="C147" s="32"/>
      <c r="D147" s="32"/>
      <c r="E147" s="32"/>
      <c r="F147" s="32"/>
      <c r="G147" s="32"/>
      <c r="H147" s="32"/>
      <c r="I147" s="32"/>
      <c r="J147" s="32"/>
      <c r="K147" s="29"/>
      <c r="L147" s="32"/>
      <c r="M147" s="32"/>
      <c r="N147" s="129"/>
      <c r="O147" s="33"/>
      <c r="P147" s="34"/>
      <c r="Q147" s="35"/>
      <c r="R147" s="36"/>
    </row>
    <row r="148" spans="1:18" s="24" customFormat="1" ht="47.25" customHeight="1">
      <c r="A148" s="31"/>
      <c r="B148" s="32"/>
      <c r="C148" s="32"/>
      <c r="D148" s="32"/>
      <c r="E148" s="32"/>
      <c r="F148" s="32"/>
      <c r="G148" s="32"/>
      <c r="H148" s="32"/>
      <c r="I148" s="32"/>
      <c r="J148" s="32"/>
      <c r="K148" s="29"/>
      <c r="L148" s="32"/>
      <c r="M148" s="32"/>
      <c r="N148" s="129"/>
      <c r="O148" s="33"/>
      <c r="P148" s="34"/>
      <c r="Q148" s="35"/>
      <c r="R148" s="36"/>
    </row>
    <row r="149" spans="1:18" s="24" customFormat="1">
      <c r="A149" s="31"/>
      <c r="B149" s="32"/>
      <c r="C149" s="32"/>
      <c r="D149" s="32"/>
      <c r="E149" s="32"/>
      <c r="F149" s="32"/>
      <c r="G149" s="32"/>
      <c r="H149" s="32"/>
      <c r="I149" s="32"/>
      <c r="J149" s="32"/>
      <c r="K149" s="29"/>
      <c r="L149" s="32"/>
      <c r="M149" s="32"/>
      <c r="N149" s="129"/>
      <c r="O149" s="33"/>
      <c r="P149" s="34"/>
      <c r="Q149" s="35"/>
      <c r="R149" s="36"/>
    </row>
    <row r="150" spans="1:18" s="24" customFormat="1" ht="45.75" customHeight="1">
      <c r="A150" s="31"/>
      <c r="B150" s="32"/>
      <c r="C150" s="32"/>
      <c r="D150" s="32"/>
      <c r="E150" s="32"/>
      <c r="F150" s="32"/>
      <c r="G150" s="32"/>
      <c r="H150" s="32"/>
      <c r="I150" s="32"/>
      <c r="J150" s="32"/>
      <c r="K150" s="29"/>
      <c r="L150" s="32"/>
      <c r="M150" s="32"/>
      <c r="N150" s="129"/>
      <c r="O150" s="33"/>
      <c r="P150" s="34"/>
      <c r="Q150" s="35"/>
      <c r="R150" s="36"/>
    </row>
    <row r="151" spans="1:18" s="24" customFormat="1" ht="47.25" customHeight="1">
      <c r="A151" s="31"/>
      <c r="B151" s="32"/>
      <c r="C151" s="32"/>
      <c r="D151" s="32"/>
      <c r="E151" s="32"/>
      <c r="F151" s="32"/>
      <c r="G151" s="32"/>
      <c r="H151" s="32"/>
      <c r="I151" s="32"/>
      <c r="J151" s="32"/>
      <c r="K151" s="29"/>
      <c r="L151" s="32"/>
      <c r="M151" s="32"/>
      <c r="N151" s="129"/>
      <c r="O151" s="33"/>
      <c r="P151" s="34"/>
      <c r="Q151" s="35"/>
      <c r="R151" s="36"/>
    </row>
    <row r="152" spans="1:18" s="24" customFormat="1" ht="47.25" customHeight="1">
      <c r="A152" s="31"/>
      <c r="B152" s="32"/>
      <c r="C152" s="32"/>
      <c r="D152" s="32"/>
      <c r="E152" s="32"/>
      <c r="F152" s="32"/>
      <c r="G152" s="32"/>
      <c r="H152" s="32"/>
      <c r="I152" s="32"/>
      <c r="J152" s="32"/>
      <c r="K152" s="29"/>
      <c r="L152" s="32"/>
      <c r="M152" s="32"/>
      <c r="N152" s="129"/>
      <c r="O152" s="33"/>
      <c r="P152" s="34"/>
      <c r="Q152" s="35"/>
      <c r="R152" s="36"/>
    </row>
    <row r="153" spans="1:18" s="24" customFormat="1" ht="47.25" customHeight="1">
      <c r="A153" s="31"/>
      <c r="B153" s="32"/>
      <c r="C153" s="32"/>
      <c r="D153" s="32"/>
      <c r="E153" s="32"/>
      <c r="F153" s="32"/>
      <c r="G153" s="32"/>
      <c r="H153" s="32"/>
      <c r="I153" s="32"/>
      <c r="J153" s="32"/>
      <c r="K153" s="29"/>
      <c r="L153" s="32"/>
      <c r="M153" s="32"/>
      <c r="N153" s="129"/>
      <c r="O153" s="33"/>
      <c r="P153" s="34"/>
      <c r="Q153" s="35"/>
      <c r="R153" s="36"/>
    </row>
    <row r="154" spans="1:18" s="24" customFormat="1" ht="47.25" customHeight="1">
      <c r="A154" s="31"/>
      <c r="B154" s="32"/>
      <c r="C154" s="32"/>
      <c r="D154" s="32"/>
      <c r="E154" s="32"/>
      <c r="F154" s="32"/>
      <c r="G154" s="32"/>
      <c r="H154" s="32"/>
      <c r="I154" s="32"/>
      <c r="J154" s="32"/>
      <c r="K154" s="29"/>
      <c r="L154" s="32"/>
      <c r="M154" s="32"/>
      <c r="N154" s="129"/>
      <c r="O154" s="33"/>
      <c r="P154" s="34"/>
      <c r="Q154" s="35"/>
      <c r="R154" s="36"/>
    </row>
    <row r="155" spans="1:18" s="24" customFormat="1">
      <c r="A155" s="31"/>
      <c r="B155" s="32"/>
      <c r="C155" s="32"/>
      <c r="D155" s="32"/>
      <c r="E155" s="32"/>
      <c r="F155" s="32"/>
      <c r="G155" s="32"/>
      <c r="H155" s="32"/>
      <c r="I155" s="32"/>
      <c r="J155" s="32"/>
      <c r="K155" s="29"/>
      <c r="L155" s="32"/>
      <c r="M155" s="32"/>
      <c r="N155" s="129"/>
      <c r="O155" s="33"/>
      <c r="P155" s="34"/>
      <c r="Q155" s="35"/>
      <c r="R155" s="36"/>
    </row>
    <row r="156" spans="1:18" s="24" customFormat="1" ht="47.25" customHeight="1">
      <c r="A156" s="31"/>
      <c r="B156" s="32"/>
      <c r="C156" s="32"/>
      <c r="D156" s="32"/>
      <c r="E156" s="32"/>
      <c r="F156" s="32"/>
      <c r="G156" s="32"/>
      <c r="H156" s="32"/>
      <c r="I156" s="32"/>
      <c r="J156" s="32"/>
      <c r="K156" s="29"/>
      <c r="L156" s="32"/>
      <c r="M156" s="32"/>
      <c r="N156" s="129"/>
      <c r="O156" s="33"/>
      <c r="P156" s="34"/>
      <c r="Q156" s="35"/>
      <c r="R156" s="36"/>
    </row>
    <row r="157" spans="1:18" s="24" customFormat="1" ht="47.25" customHeight="1">
      <c r="A157" s="31"/>
      <c r="B157" s="32"/>
      <c r="C157" s="32"/>
      <c r="D157" s="32"/>
      <c r="E157" s="32"/>
      <c r="F157" s="32"/>
      <c r="G157" s="32"/>
      <c r="H157" s="32"/>
      <c r="I157" s="32"/>
      <c r="J157" s="32"/>
      <c r="K157" s="29"/>
      <c r="L157" s="32"/>
      <c r="M157" s="32"/>
      <c r="N157" s="129"/>
      <c r="O157" s="33"/>
      <c r="P157" s="34"/>
      <c r="Q157" s="35"/>
      <c r="R157" s="36"/>
    </row>
    <row r="158" spans="1:18" s="24" customFormat="1" ht="47.25" customHeight="1">
      <c r="A158" s="31"/>
      <c r="B158" s="32"/>
      <c r="C158" s="32"/>
      <c r="D158" s="32"/>
      <c r="E158" s="32"/>
      <c r="F158" s="32"/>
      <c r="G158" s="32"/>
      <c r="H158" s="32"/>
      <c r="I158" s="32"/>
      <c r="J158" s="32"/>
      <c r="K158" s="29"/>
      <c r="L158" s="32"/>
      <c r="M158" s="32"/>
      <c r="N158" s="129"/>
      <c r="O158" s="33"/>
      <c r="P158" s="34"/>
      <c r="Q158" s="35"/>
      <c r="R158" s="36"/>
    </row>
    <row r="159" spans="1:18" s="24" customFormat="1" ht="47.25" customHeight="1">
      <c r="A159" s="31"/>
      <c r="B159" s="32"/>
      <c r="C159" s="32"/>
      <c r="D159" s="32"/>
      <c r="E159" s="32"/>
      <c r="F159" s="32"/>
      <c r="G159" s="32"/>
      <c r="H159" s="32"/>
      <c r="I159" s="32"/>
      <c r="J159" s="32"/>
      <c r="K159" s="29"/>
      <c r="L159" s="32"/>
      <c r="M159" s="32"/>
      <c r="N159" s="129"/>
      <c r="O159" s="33"/>
      <c r="P159" s="34"/>
      <c r="Q159" s="35"/>
      <c r="R159" s="36"/>
    </row>
    <row r="160" spans="1:18" s="24" customFormat="1" ht="47.25" customHeight="1">
      <c r="A160" s="31"/>
      <c r="B160" s="32"/>
      <c r="C160" s="32"/>
      <c r="D160" s="32"/>
      <c r="E160" s="32"/>
      <c r="F160" s="32"/>
      <c r="G160" s="32"/>
      <c r="H160" s="32"/>
      <c r="I160" s="32"/>
      <c r="J160" s="32"/>
      <c r="K160" s="29"/>
      <c r="L160" s="32"/>
      <c r="M160" s="32"/>
      <c r="N160" s="129"/>
      <c r="O160" s="33"/>
      <c r="P160" s="34"/>
      <c r="Q160" s="35"/>
      <c r="R160" s="36"/>
    </row>
    <row r="161" spans="1:18" s="24" customFormat="1" ht="47.25" customHeight="1">
      <c r="A161" s="31"/>
      <c r="B161" s="32"/>
      <c r="C161" s="32"/>
      <c r="D161" s="32"/>
      <c r="E161" s="32"/>
      <c r="F161" s="32"/>
      <c r="G161" s="32"/>
      <c r="H161" s="32"/>
      <c r="I161" s="32"/>
      <c r="J161" s="32"/>
      <c r="K161" s="29"/>
      <c r="L161" s="32"/>
      <c r="M161" s="32"/>
      <c r="N161" s="129"/>
      <c r="O161" s="33"/>
      <c r="P161" s="34"/>
      <c r="Q161" s="35"/>
      <c r="R161" s="36"/>
    </row>
    <row r="162" spans="1:18" s="24" customFormat="1" ht="47.25" customHeight="1">
      <c r="A162" s="31"/>
      <c r="B162" s="32"/>
      <c r="C162" s="32"/>
      <c r="D162" s="32"/>
      <c r="E162" s="32"/>
      <c r="F162" s="32"/>
      <c r="G162" s="32"/>
      <c r="H162" s="32"/>
      <c r="I162" s="32"/>
      <c r="J162" s="32"/>
      <c r="K162" s="29"/>
      <c r="L162" s="32"/>
      <c r="M162" s="32"/>
      <c r="N162" s="129"/>
      <c r="O162" s="33"/>
      <c r="P162" s="34"/>
      <c r="Q162" s="35"/>
      <c r="R162" s="36"/>
    </row>
    <row r="163" spans="1:18" s="24" customFormat="1">
      <c r="A163" s="31"/>
      <c r="B163" s="32"/>
      <c r="C163" s="32"/>
      <c r="D163" s="32"/>
      <c r="E163" s="32"/>
      <c r="F163" s="32"/>
      <c r="G163" s="32"/>
      <c r="H163" s="32"/>
      <c r="I163" s="32"/>
      <c r="J163" s="32"/>
      <c r="K163" s="29"/>
      <c r="L163" s="32"/>
      <c r="M163" s="32"/>
      <c r="N163" s="129"/>
      <c r="O163" s="33"/>
      <c r="P163" s="34"/>
      <c r="Q163" s="35"/>
      <c r="R163" s="36"/>
    </row>
    <row r="164" spans="1:18" s="24" customFormat="1">
      <c r="A164" s="31"/>
      <c r="B164" s="32"/>
      <c r="C164" s="32"/>
      <c r="D164" s="32"/>
      <c r="E164" s="32"/>
      <c r="F164" s="32"/>
      <c r="G164" s="32"/>
      <c r="H164" s="32"/>
      <c r="I164" s="32"/>
      <c r="J164" s="32"/>
      <c r="K164" s="29"/>
      <c r="L164" s="32"/>
      <c r="M164" s="32"/>
      <c r="N164" s="129"/>
      <c r="O164" s="33"/>
      <c r="P164" s="34"/>
      <c r="Q164" s="35"/>
      <c r="R164" s="36"/>
    </row>
    <row r="165" spans="1:18" s="24" customFormat="1" ht="47.25" customHeight="1">
      <c r="A165" s="31"/>
      <c r="B165" s="32"/>
      <c r="C165" s="32"/>
      <c r="D165" s="32"/>
      <c r="E165" s="32"/>
      <c r="F165" s="32"/>
      <c r="G165" s="32"/>
      <c r="H165" s="32"/>
      <c r="I165" s="32"/>
      <c r="J165" s="32"/>
      <c r="K165" s="29"/>
      <c r="L165" s="32"/>
      <c r="M165" s="32"/>
      <c r="N165" s="129"/>
      <c r="O165" s="33"/>
      <c r="P165" s="34"/>
      <c r="Q165" s="35"/>
      <c r="R165" s="36"/>
    </row>
    <row r="166" spans="1:18" s="24" customFormat="1" ht="47.25" customHeight="1">
      <c r="A166" s="31"/>
      <c r="B166" s="32"/>
      <c r="C166" s="32"/>
      <c r="D166" s="32"/>
      <c r="E166" s="32"/>
      <c r="F166" s="32"/>
      <c r="G166" s="32"/>
      <c r="H166" s="32"/>
      <c r="I166" s="32"/>
      <c r="J166" s="32"/>
      <c r="K166" s="29"/>
      <c r="L166" s="32"/>
      <c r="M166" s="32"/>
      <c r="N166" s="129"/>
      <c r="O166" s="33"/>
      <c r="P166" s="34"/>
      <c r="Q166" s="35"/>
      <c r="R166" s="36"/>
    </row>
    <row r="167" spans="1:18" s="24" customFormat="1" ht="47.25" customHeight="1">
      <c r="A167" s="31"/>
      <c r="B167" s="32"/>
      <c r="C167" s="32"/>
      <c r="D167" s="32"/>
      <c r="E167" s="32"/>
      <c r="F167" s="32"/>
      <c r="G167" s="32"/>
      <c r="H167" s="32"/>
      <c r="I167" s="32"/>
      <c r="J167" s="32"/>
      <c r="K167" s="29"/>
      <c r="L167" s="32"/>
      <c r="M167" s="32"/>
      <c r="N167" s="129"/>
      <c r="O167" s="33"/>
      <c r="P167" s="34"/>
      <c r="Q167" s="35"/>
      <c r="R167" s="36"/>
    </row>
    <row r="168" spans="1:18" s="24" customFormat="1" ht="47.25" customHeight="1">
      <c r="A168" s="31"/>
      <c r="B168" s="32"/>
      <c r="C168" s="32"/>
      <c r="D168" s="32"/>
      <c r="E168" s="32"/>
      <c r="F168" s="32"/>
      <c r="G168" s="32"/>
      <c r="H168" s="32"/>
      <c r="I168" s="32"/>
      <c r="J168" s="32"/>
      <c r="K168" s="29"/>
      <c r="L168" s="32"/>
      <c r="M168" s="32"/>
      <c r="N168" s="129"/>
      <c r="O168" s="33"/>
      <c r="P168" s="34"/>
      <c r="Q168" s="35"/>
      <c r="R168" s="36"/>
    </row>
    <row r="169" spans="1:18" s="24" customFormat="1" ht="47.25" customHeight="1">
      <c r="A169" s="31"/>
      <c r="B169" s="32"/>
      <c r="C169" s="32"/>
      <c r="D169" s="32"/>
      <c r="E169" s="32"/>
      <c r="F169" s="32"/>
      <c r="G169" s="32"/>
      <c r="H169" s="32"/>
      <c r="I169" s="32"/>
      <c r="J169" s="32"/>
      <c r="K169" s="29"/>
      <c r="L169" s="32"/>
      <c r="M169" s="32"/>
      <c r="N169" s="129"/>
      <c r="O169" s="33"/>
      <c r="P169" s="34"/>
      <c r="Q169" s="35"/>
      <c r="R169" s="36"/>
    </row>
    <row r="170" spans="1:18" s="24" customFormat="1" ht="47.25" customHeight="1">
      <c r="A170" s="31"/>
      <c r="B170" s="32"/>
      <c r="C170" s="32"/>
      <c r="D170" s="32"/>
      <c r="E170" s="32"/>
      <c r="F170" s="32"/>
      <c r="G170" s="32"/>
      <c r="H170" s="32"/>
      <c r="I170" s="32"/>
      <c r="J170" s="32"/>
      <c r="K170" s="29"/>
      <c r="L170" s="32"/>
      <c r="M170" s="32"/>
      <c r="N170" s="129"/>
      <c r="O170" s="33"/>
      <c r="P170" s="34"/>
      <c r="Q170" s="35"/>
      <c r="R170" s="36"/>
    </row>
    <row r="171" spans="1:18" s="24" customFormat="1" ht="47.25" customHeight="1">
      <c r="A171" s="31"/>
      <c r="B171" s="32"/>
      <c r="C171" s="32"/>
      <c r="D171" s="32"/>
      <c r="E171" s="32"/>
      <c r="F171" s="32"/>
      <c r="G171" s="32"/>
      <c r="H171" s="32"/>
      <c r="I171" s="32"/>
      <c r="J171" s="32"/>
      <c r="K171" s="29"/>
      <c r="L171" s="32"/>
      <c r="M171" s="32"/>
      <c r="N171" s="129"/>
      <c r="O171" s="33"/>
      <c r="P171" s="34"/>
      <c r="Q171" s="35"/>
      <c r="R171" s="36"/>
    </row>
    <row r="172" spans="1:18" s="24" customFormat="1" ht="47.25" customHeight="1">
      <c r="A172" s="31"/>
      <c r="B172" s="32"/>
      <c r="C172" s="32"/>
      <c r="D172" s="32"/>
      <c r="E172" s="32"/>
      <c r="F172" s="32"/>
      <c r="G172" s="32"/>
      <c r="H172" s="32"/>
      <c r="I172" s="32"/>
      <c r="J172" s="32"/>
      <c r="K172" s="29"/>
      <c r="L172" s="32"/>
      <c r="M172" s="32"/>
      <c r="N172" s="129"/>
      <c r="O172" s="33"/>
      <c r="P172" s="34"/>
      <c r="Q172" s="35"/>
      <c r="R172" s="36"/>
    </row>
    <row r="173" spans="1:18" s="24" customFormat="1" ht="47.25" customHeight="1">
      <c r="A173" s="31"/>
      <c r="B173" s="32"/>
      <c r="C173" s="32"/>
      <c r="D173" s="32"/>
      <c r="E173" s="32"/>
      <c r="F173" s="32"/>
      <c r="G173" s="32"/>
      <c r="H173" s="32"/>
      <c r="I173" s="32"/>
      <c r="J173" s="32"/>
      <c r="K173" s="29"/>
      <c r="L173" s="32"/>
      <c r="M173" s="32"/>
      <c r="N173" s="129"/>
      <c r="O173" s="33"/>
      <c r="P173" s="34"/>
      <c r="Q173" s="35"/>
      <c r="R173" s="36"/>
    </row>
    <row r="174" spans="1:18" s="24" customFormat="1">
      <c r="A174" s="31"/>
      <c r="B174" s="32"/>
      <c r="C174" s="32"/>
      <c r="D174" s="32"/>
      <c r="E174" s="32"/>
      <c r="F174" s="32"/>
      <c r="G174" s="32"/>
      <c r="H174" s="32"/>
      <c r="I174" s="32"/>
      <c r="J174" s="32"/>
      <c r="K174" s="29"/>
      <c r="L174" s="32"/>
      <c r="M174" s="32"/>
      <c r="N174" s="129"/>
      <c r="O174" s="33"/>
      <c r="P174" s="34"/>
      <c r="Q174" s="35"/>
      <c r="R174" s="36"/>
    </row>
    <row r="175" spans="1:18" s="24" customFormat="1" ht="47.25" customHeight="1">
      <c r="A175" s="31"/>
      <c r="B175" s="32"/>
      <c r="C175" s="32"/>
      <c r="D175" s="32"/>
      <c r="E175" s="32"/>
      <c r="F175" s="32"/>
      <c r="G175" s="32"/>
      <c r="H175" s="32"/>
      <c r="I175" s="32"/>
      <c r="J175" s="32"/>
      <c r="K175" s="29"/>
      <c r="L175" s="32"/>
      <c r="M175" s="32"/>
      <c r="N175" s="129"/>
      <c r="O175" s="33"/>
      <c r="P175" s="34"/>
      <c r="Q175" s="35"/>
      <c r="R175" s="36"/>
    </row>
    <row r="176" spans="1:18" s="24" customFormat="1" ht="47.25" customHeight="1">
      <c r="A176" s="31"/>
      <c r="B176" s="32"/>
      <c r="C176" s="32"/>
      <c r="D176" s="32"/>
      <c r="E176" s="32"/>
      <c r="F176" s="32"/>
      <c r="G176" s="32"/>
      <c r="H176" s="32"/>
      <c r="I176" s="32"/>
      <c r="J176" s="32"/>
      <c r="K176" s="29"/>
      <c r="L176" s="32"/>
      <c r="M176" s="32"/>
      <c r="N176" s="129"/>
      <c r="O176" s="33"/>
      <c r="P176" s="34"/>
      <c r="Q176" s="35"/>
      <c r="R176" s="36"/>
    </row>
    <row r="177" spans="1:18" s="24" customFormat="1" ht="47.25" customHeight="1">
      <c r="A177" s="31"/>
      <c r="B177" s="32"/>
      <c r="C177" s="32"/>
      <c r="D177" s="32"/>
      <c r="E177" s="32"/>
      <c r="F177" s="32"/>
      <c r="G177" s="32"/>
      <c r="H177" s="32"/>
      <c r="I177" s="32"/>
      <c r="J177" s="32"/>
      <c r="K177" s="29"/>
      <c r="L177" s="32"/>
      <c r="M177" s="32"/>
      <c r="N177" s="129"/>
      <c r="O177" s="33"/>
      <c r="P177" s="34"/>
      <c r="Q177" s="35"/>
      <c r="R177" s="36"/>
    </row>
    <row r="178" spans="1:18" s="24" customFormat="1" ht="47.25" customHeight="1">
      <c r="A178" s="31"/>
      <c r="B178" s="32"/>
      <c r="C178" s="32"/>
      <c r="D178" s="32"/>
      <c r="E178" s="32"/>
      <c r="F178" s="32"/>
      <c r="G178" s="32"/>
      <c r="H178" s="32"/>
      <c r="I178" s="32"/>
      <c r="J178" s="32"/>
      <c r="K178" s="29"/>
      <c r="L178" s="32"/>
      <c r="M178" s="32"/>
      <c r="N178" s="129"/>
      <c r="O178" s="33"/>
      <c r="P178" s="34"/>
      <c r="Q178" s="35"/>
      <c r="R178" s="36"/>
    </row>
    <row r="179" spans="1:18" s="24" customFormat="1">
      <c r="A179" s="31"/>
      <c r="B179" s="32"/>
      <c r="C179" s="32"/>
      <c r="D179" s="32"/>
      <c r="E179" s="32"/>
      <c r="F179" s="32"/>
      <c r="G179" s="32"/>
      <c r="H179" s="32"/>
      <c r="I179" s="32"/>
      <c r="J179" s="32"/>
      <c r="K179" s="29"/>
      <c r="L179" s="32"/>
      <c r="M179" s="32"/>
      <c r="N179" s="129"/>
      <c r="O179" s="33"/>
      <c r="P179" s="34"/>
      <c r="Q179" s="35"/>
      <c r="R179" s="36"/>
    </row>
    <row r="180" spans="1:18" s="24" customFormat="1">
      <c r="A180" s="31"/>
      <c r="B180" s="32"/>
      <c r="C180" s="32"/>
      <c r="D180" s="32"/>
      <c r="E180" s="32"/>
      <c r="F180" s="32"/>
      <c r="G180" s="32"/>
      <c r="H180" s="32"/>
      <c r="I180" s="32"/>
      <c r="J180" s="32"/>
      <c r="K180" s="29"/>
      <c r="L180" s="32"/>
      <c r="M180" s="32"/>
      <c r="N180" s="129"/>
      <c r="O180" s="33"/>
      <c r="P180" s="34"/>
      <c r="Q180" s="35"/>
      <c r="R180" s="36"/>
    </row>
    <row r="181" spans="1:18" s="24" customFormat="1">
      <c r="A181" s="31"/>
      <c r="B181" s="32"/>
      <c r="C181" s="32"/>
      <c r="D181" s="32"/>
      <c r="E181" s="32"/>
      <c r="F181" s="32"/>
      <c r="G181" s="32"/>
      <c r="H181" s="32"/>
      <c r="I181" s="32"/>
      <c r="J181" s="32"/>
      <c r="K181" s="29"/>
      <c r="L181" s="32"/>
      <c r="M181" s="32"/>
      <c r="N181" s="129"/>
      <c r="O181" s="33"/>
      <c r="P181" s="34"/>
      <c r="Q181" s="35"/>
      <c r="R181" s="36"/>
    </row>
    <row r="182" spans="1:18" s="24" customFormat="1" ht="47.25" customHeight="1">
      <c r="A182" s="31"/>
      <c r="B182" s="32"/>
      <c r="C182" s="32"/>
      <c r="D182" s="32"/>
      <c r="E182" s="32"/>
      <c r="F182" s="32"/>
      <c r="G182" s="32"/>
      <c r="H182" s="32"/>
      <c r="I182" s="32"/>
      <c r="J182" s="32"/>
      <c r="K182" s="29"/>
      <c r="L182" s="32"/>
      <c r="M182" s="32"/>
      <c r="N182" s="129"/>
      <c r="O182" s="33"/>
      <c r="P182" s="34"/>
      <c r="Q182" s="35"/>
      <c r="R182" s="36"/>
    </row>
    <row r="183" spans="1:18" s="24" customFormat="1" ht="47.25" customHeight="1">
      <c r="A183" s="31"/>
      <c r="B183" s="32"/>
      <c r="C183" s="32"/>
      <c r="D183" s="32"/>
      <c r="E183" s="32"/>
      <c r="F183" s="32"/>
      <c r="G183" s="32"/>
      <c r="H183" s="32"/>
      <c r="I183" s="32"/>
      <c r="J183" s="32"/>
      <c r="K183" s="29"/>
      <c r="L183" s="32"/>
      <c r="M183" s="32"/>
      <c r="N183" s="129"/>
      <c r="O183" s="33"/>
      <c r="P183" s="34"/>
      <c r="Q183" s="35"/>
      <c r="R183" s="36"/>
    </row>
    <row r="184" spans="1:18" s="24" customFormat="1">
      <c r="A184" s="31"/>
      <c r="B184" s="32"/>
      <c r="C184" s="32"/>
      <c r="D184" s="32"/>
      <c r="E184" s="32"/>
      <c r="F184" s="32"/>
      <c r="G184" s="32"/>
      <c r="H184" s="32"/>
      <c r="I184" s="32"/>
      <c r="J184" s="32"/>
      <c r="K184" s="29"/>
      <c r="L184" s="32"/>
      <c r="M184" s="32"/>
      <c r="N184" s="129"/>
      <c r="O184" s="33"/>
      <c r="P184" s="34"/>
      <c r="Q184" s="35"/>
      <c r="R184" s="36"/>
    </row>
    <row r="185" spans="1:18" s="24" customFormat="1">
      <c r="A185" s="31"/>
      <c r="B185" s="32"/>
      <c r="C185" s="32"/>
      <c r="D185" s="32"/>
      <c r="E185" s="32"/>
      <c r="F185" s="32"/>
      <c r="G185" s="32"/>
      <c r="H185" s="32"/>
      <c r="I185" s="32"/>
      <c r="J185" s="32"/>
      <c r="K185" s="29"/>
      <c r="L185" s="32"/>
      <c r="M185" s="32"/>
      <c r="N185" s="129"/>
      <c r="O185" s="33"/>
      <c r="P185" s="34"/>
      <c r="Q185" s="35"/>
      <c r="R185" s="36"/>
    </row>
    <row r="186" spans="1:18" s="24" customFormat="1">
      <c r="A186" s="31"/>
      <c r="B186" s="32"/>
      <c r="C186" s="32"/>
      <c r="D186" s="32"/>
      <c r="E186" s="32"/>
      <c r="F186" s="32"/>
      <c r="G186" s="32"/>
      <c r="H186" s="32"/>
      <c r="I186" s="32"/>
      <c r="J186" s="32"/>
      <c r="K186" s="29"/>
      <c r="L186" s="32"/>
      <c r="M186" s="32"/>
      <c r="N186" s="129"/>
      <c r="O186" s="33"/>
      <c r="P186" s="34"/>
      <c r="Q186" s="35"/>
      <c r="R186" s="36"/>
    </row>
    <row r="187" spans="1:18" s="24" customFormat="1">
      <c r="A187" s="31"/>
      <c r="B187" s="32"/>
      <c r="C187" s="32"/>
      <c r="D187" s="32"/>
      <c r="E187" s="32"/>
      <c r="F187" s="32"/>
      <c r="G187" s="32"/>
      <c r="H187" s="32"/>
      <c r="I187" s="32"/>
      <c r="J187" s="32"/>
      <c r="K187" s="29"/>
      <c r="L187" s="32"/>
      <c r="M187" s="32"/>
      <c r="N187" s="129"/>
      <c r="O187" s="33"/>
      <c r="P187" s="34"/>
      <c r="Q187" s="35"/>
      <c r="R187" s="36"/>
    </row>
    <row r="188" spans="1:18" s="24" customFormat="1">
      <c r="A188" s="31"/>
      <c r="B188" s="32"/>
      <c r="C188" s="32"/>
      <c r="D188" s="32"/>
      <c r="E188" s="32"/>
      <c r="F188" s="32"/>
      <c r="G188" s="32"/>
      <c r="H188" s="32"/>
      <c r="I188" s="32"/>
      <c r="J188" s="32"/>
      <c r="K188" s="29"/>
      <c r="L188" s="32"/>
      <c r="M188" s="32"/>
      <c r="N188" s="129"/>
      <c r="O188" s="33"/>
      <c r="P188" s="34"/>
      <c r="Q188" s="35"/>
      <c r="R188" s="36"/>
    </row>
    <row r="189" spans="1:18" s="24" customFormat="1">
      <c r="A189" s="31"/>
      <c r="B189" s="32"/>
      <c r="C189" s="32"/>
      <c r="D189" s="32"/>
      <c r="E189" s="32"/>
      <c r="F189" s="32"/>
      <c r="G189" s="32"/>
      <c r="H189" s="32"/>
      <c r="I189" s="32"/>
      <c r="J189" s="32"/>
      <c r="K189" s="29"/>
      <c r="L189" s="32"/>
      <c r="M189" s="32"/>
      <c r="N189" s="129"/>
      <c r="O189" s="33"/>
      <c r="P189" s="34"/>
      <c r="Q189" s="35"/>
      <c r="R189" s="36"/>
    </row>
    <row r="190" spans="1:18" s="24" customFormat="1">
      <c r="A190" s="31"/>
      <c r="B190" s="32"/>
      <c r="C190" s="32"/>
      <c r="D190" s="32"/>
      <c r="E190" s="32"/>
      <c r="F190" s="32"/>
      <c r="G190" s="32"/>
      <c r="H190" s="32"/>
      <c r="I190" s="32"/>
      <c r="J190" s="32"/>
      <c r="K190" s="29"/>
      <c r="L190" s="32"/>
      <c r="M190" s="32"/>
      <c r="N190" s="129"/>
      <c r="O190" s="33"/>
      <c r="P190" s="34"/>
      <c r="Q190" s="35"/>
      <c r="R190" s="36"/>
    </row>
    <row r="191" spans="1:18" s="24" customFormat="1" ht="47.25" customHeight="1">
      <c r="A191" s="31"/>
      <c r="B191" s="32"/>
      <c r="C191" s="32"/>
      <c r="D191" s="32"/>
      <c r="E191" s="32"/>
      <c r="F191" s="32"/>
      <c r="G191" s="32"/>
      <c r="H191" s="32"/>
      <c r="I191" s="32"/>
      <c r="J191" s="32"/>
      <c r="K191" s="29"/>
      <c r="L191" s="32"/>
      <c r="M191" s="32"/>
      <c r="N191" s="129"/>
      <c r="O191" s="33"/>
      <c r="P191" s="34"/>
      <c r="Q191" s="35"/>
      <c r="R191" s="36"/>
    </row>
    <row r="192" spans="1:18" s="24" customFormat="1" ht="47.25" customHeight="1">
      <c r="A192" s="31"/>
      <c r="B192" s="32"/>
      <c r="C192" s="32"/>
      <c r="D192" s="32"/>
      <c r="E192" s="32"/>
      <c r="F192" s="32"/>
      <c r="G192" s="32"/>
      <c r="H192" s="32"/>
      <c r="I192" s="32"/>
      <c r="J192" s="32"/>
      <c r="K192" s="29"/>
      <c r="L192" s="32"/>
      <c r="M192" s="32"/>
      <c r="N192" s="129"/>
      <c r="O192" s="33"/>
      <c r="P192" s="34"/>
      <c r="Q192" s="35"/>
      <c r="R192" s="36"/>
    </row>
    <row r="193" spans="1:18" s="24" customFormat="1">
      <c r="A193" s="31"/>
      <c r="B193" s="32"/>
      <c r="C193" s="32"/>
      <c r="D193" s="32"/>
      <c r="E193" s="32"/>
      <c r="F193" s="32"/>
      <c r="G193" s="32"/>
      <c r="H193" s="32"/>
      <c r="I193" s="32"/>
      <c r="J193" s="32"/>
      <c r="K193" s="29"/>
      <c r="L193" s="32"/>
      <c r="M193" s="32"/>
      <c r="N193" s="129"/>
      <c r="O193" s="33"/>
      <c r="P193" s="34"/>
      <c r="Q193" s="35"/>
      <c r="R193" s="36"/>
    </row>
    <row r="194" spans="1:18" s="24" customFormat="1">
      <c r="A194" s="31"/>
      <c r="B194" s="32"/>
      <c r="C194" s="32"/>
      <c r="D194" s="32"/>
      <c r="E194" s="32"/>
      <c r="F194" s="32"/>
      <c r="G194" s="32"/>
      <c r="H194" s="32"/>
      <c r="I194" s="32"/>
      <c r="J194" s="32"/>
      <c r="K194" s="29"/>
      <c r="L194" s="32"/>
      <c r="M194" s="32"/>
      <c r="N194" s="129"/>
      <c r="O194" s="33"/>
      <c r="P194" s="34"/>
      <c r="Q194" s="35"/>
      <c r="R194" s="36"/>
    </row>
    <row r="195" spans="1:18" s="24" customFormat="1">
      <c r="A195" s="31"/>
      <c r="B195" s="32"/>
      <c r="C195" s="32"/>
      <c r="D195" s="32"/>
      <c r="E195" s="32"/>
      <c r="F195" s="32"/>
      <c r="G195" s="32"/>
      <c r="H195" s="32"/>
      <c r="I195" s="32"/>
      <c r="J195" s="32"/>
      <c r="K195" s="29"/>
      <c r="L195" s="32"/>
      <c r="M195" s="32"/>
      <c r="N195" s="129"/>
      <c r="O195" s="33"/>
      <c r="P195" s="34"/>
      <c r="Q195" s="35"/>
      <c r="R195" s="36"/>
    </row>
    <row r="196" spans="1:18" s="24" customFormat="1">
      <c r="A196" s="31"/>
      <c r="B196" s="32"/>
      <c r="C196" s="32"/>
      <c r="D196" s="32"/>
      <c r="E196" s="32"/>
      <c r="F196" s="32"/>
      <c r="G196" s="32"/>
      <c r="H196" s="32"/>
      <c r="I196" s="32"/>
      <c r="J196" s="32"/>
      <c r="K196" s="29"/>
      <c r="L196" s="32"/>
      <c r="M196" s="32"/>
      <c r="N196" s="129"/>
      <c r="O196" s="33"/>
      <c r="P196" s="34"/>
      <c r="Q196" s="35"/>
      <c r="R196" s="36"/>
    </row>
    <row r="197" spans="1:18" s="24" customFormat="1">
      <c r="A197" s="31"/>
      <c r="B197" s="32"/>
      <c r="C197" s="32"/>
      <c r="D197" s="32"/>
      <c r="E197" s="32"/>
      <c r="F197" s="32"/>
      <c r="G197" s="32"/>
      <c r="H197" s="32"/>
      <c r="I197" s="32"/>
      <c r="J197" s="32"/>
      <c r="K197" s="29"/>
      <c r="L197" s="32"/>
      <c r="M197" s="32"/>
      <c r="N197" s="129"/>
      <c r="O197" s="33"/>
      <c r="P197" s="34"/>
      <c r="Q197" s="35"/>
      <c r="R197" s="36"/>
    </row>
    <row r="198" spans="1:18" s="24" customFormat="1">
      <c r="A198" s="31"/>
      <c r="B198" s="32"/>
      <c r="C198" s="32"/>
      <c r="D198" s="32"/>
      <c r="E198" s="32"/>
      <c r="F198" s="32"/>
      <c r="G198" s="32"/>
      <c r="H198" s="32"/>
      <c r="I198" s="32"/>
      <c r="J198" s="32"/>
      <c r="K198" s="29"/>
      <c r="L198" s="32"/>
      <c r="M198" s="32"/>
      <c r="N198" s="129"/>
      <c r="O198" s="33"/>
      <c r="P198" s="34"/>
      <c r="Q198" s="35"/>
      <c r="R198" s="36"/>
    </row>
    <row r="199" spans="1:18" s="24" customFormat="1">
      <c r="A199" s="31"/>
      <c r="B199" s="32"/>
      <c r="C199" s="32"/>
      <c r="D199" s="32"/>
      <c r="E199" s="32"/>
      <c r="F199" s="32"/>
      <c r="G199" s="32"/>
      <c r="H199" s="32"/>
      <c r="I199" s="32"/>
      <c r="J199" s="32"/>
      <c r="K199" s="29"/>
      <c r="L199" s="32"/>
      <c r="M199" s="32"/>
      <c r="N199" s="129"/>
      <c r="O199" s="33"/>
      <c r="P199" s="34"/>
      <c r="Q199" s="35"/>
      <c r="R199" s="36"/>
    </row>
    <row r="200" spans="1:18" s="24" customFormat="1">
      <c r="A200" s="31"/>
      <c r="B200" s="32"/>
      <c r="C200" s="32"/>
      <c r="D200" s="32"/>
      <c r="E200" s="32"/>
      <c r="F200" s="32"/>
      <c r="G200" s="32"/>
      <c r="H200" s="32"/>
      <c r="I200" s="32"/>
      <c r="J200" s="32"/>
      <c r="K200" s="29"/>
      <c r="L200" s="32"/>
      <c r="M200" s="32"/>
      <c r="N200" s="129"/>
      <c r="O200" s="33"/>
      <c r="P200" s="34"/>
      <c r="Q200" s="35"/>
      <c r="R200" s="36"/>
    </row>
    <row r="201" spans="1:18" s="24" customFormat="1">
      <c r="A201" s="31"/>
      <c r="B201" s="32"/>
      <c r="C201" s="32"/>
      <c r="D201" s="32"/>
      <c r="E201" s="32"/>
      <c r="F201" s="32"/>
      <c r="G201" s="32"/>
      <c r="H201" s="32"/>
      <c r="I201" s="32"/>
      <c r="J201" s="32"/>
      <c r="K201" s="29"/>
      <c r="L201" s="32"/>
      <c r="M201" s="32"/>
      <c r="N201" s="129"/>
      <c r="O201" s="33"/>
      <c r="P201" s="34"/>
      <c r="Q201" s="35"/>
      <c r="R201" s="36"/>
    </row>
    <row r="202" spans="1:18" s="24" customFormat="1">
      <c r="A202" s="31"/>
      <c r="B202" s="32"/>
      <c r="C202" s="32"/>
      <c r="D202" s="32"/>
      <c r="E202" s="32"/>
      <c r="F202" s="32"/>
      <c r="G202" s="32"/>
      <c r="H202" s="32"/>
      <c r="I202" s="32"/>
      <c r="J202" s="32"/>
      <c r="K202" s="29"/>
      <c r="L202" s="32"/>
      <c r="M202" s="32"/>
      <c r="N202" s="129"/>
      <c r="O202" s="33"/>
      <c r="P202" s="34"/>
      <c r="Q202" s="35"/>
      <c r="R202" s="36"/>
    </row>
    <row r="203" spans="1:18" s="24" customFormat="1">
      <c r="A203" s="31"/>
      <c r="B203" s="32"/>
      <c r="C203" s="32"/>
      <c r="D203" s="32"/>
      <c r="E203" s="32"/>
      <c r="F203" s="32"/>
      <c r="G203" s="32"/>
      <c r="H203" s="32"/>
      <c r="I203" s="32"/>
      <c r="J203" s="32"/>
      <c r="K203" s="29"/>
      <c r="L203" s="32"/>
      <c r="M203" s="32"/>
      <c r="N203" s="129"/>
      <c r="O203" s="33"/>
      <c r="P203" s="34"/>
      <c r="Q203" s="35"/>
      <c r="R203" s="36"/>
    </row>
    <row r="204" spans="1:18" s="24" customFormat="1">
      <c r="A204" s="31"/>
      <c r="B204" s="32"/>
      <c r="C204" s="32"/>
      <c r="D204" s="32"/>
      <c r="E204" s="32"/>
      <c r="F204" s="32"/>
      <c r="G204" s="32"/>
      <c r="H204" s="32"/>
      <c r="I204" s="32"/>
      <c r="J204" s="32"/>
      <c r="K204" s="29"/>
      <c r="L204" s="32"/>
      <c r="M204" s="32"/>
      <c r="N204" s="129"/>
      <c r="O204" s="33"/>
      <c r="P204" s="34"/>
      <c r="Q204" s="35"/>
      <c r="R204" s="36"/>
    </row>
    <row r="205" spans="1:18" s="24" customFormat="1">
      <c r="A205" s="31"/>
      <c r="B205" s="32"/>
      <c r="C205" s="32"/>
      <c r="D205" s="32"/>
      <c r="E205" s="32"/>
      <c r="F205" s="32"/>
      <c r="G205" s="32"/>
      <c r="H205" s="32"/>
      <c r="I205" s="32"/>
      <c r="J205" s="32"/>
      <c r="K205" s="29"/>
      <c r="L205" s="32"/>
      <c r="M205" s="32"/>
      <c r="N205" s="129"/>
      <c r="O205" s="33"/>
      <c r="P205" s="34"/>
      <c r="Q205" s="35"/>
      <c r="R205" s="36"/>
    </row>
    <row r="206" spans="1:18" s="24" customFormat="1">
      <c r="A206" s="31"/>
      <c r="B206" s="32"/>
      <c r="C206" s="32"/>
      <c r="D206" s="32"/>
      <c r="E206" s="32"/>
      <c r="F206" s="32"/>
      <c r="G206" s="32"/>
      <c r="H206" s="32"/>
      <c r="I206" s="32"/>
      <c r="J206" s="32"/>
      <c r="K206" s="29"/>
      <c r="L206" s="32"/>
      <c r="M206" s="32"/>
      <c r="N206" s="129"/>
      <c r="O206" s="33"/>
      <c r="P206" s="34"/>
      <c r="Q206" s="35"/>
      <c r="R206" s="36"/>
    </row>
    <row r="207" spans="1:18" s="24" customFormat="1">
      <c r="A207" s="31"/>
      <c r="B207" s="32"/>
      <c r="C207" s="32"/>
      <c r="D207" s="32"/>
      <c r="E207" s="32"/>
      <c r="F207" s="32"/>
      <c r="G207" s="32"/>
      <c r="H207" s="32"/>
      <c r="I207" s="32"/>
      <c r="J207" s="32"/>
      <c r="K207" s="29"/>
      <c r="L207" s="32"/>
      <c r="M207" s="32"/>
      <c r="N207" s="129"/>
      <c r="O207" s="33"/>
      <c r="P207" s="34"/>
      <c r="Q207" s="35"/>
      <c r="R207" s="36"/>
    </row>
    <row r="208" spans="1:18" s="24" customFormat="1" ht="47.25" customHeight="1">
      <c r="A208" s="31"/>
      <c r="B208" s="32"/>
      <c r="C208" s="32"/>
      <c r="D208" s="32"/>
      <c r="E208" s="32"/>
      <c r="F208" s="32"/>
      <c r="G208" s="32"/>
      <c r="H208" s="32"/>
      <c r="I208" s="32"/>
      <c r="J208" s="32"/>
      <c r="K208" s="29"/>
      <c r="L208" s="32"/>
      <c r="M208" s="32"/>
      <c r="N208" s="129"/>
      <c r="O208" s="33"/>
      <c r="P208" s="34"/>
      <c r="Q208" s="35"/>
      <c r="R208" s="36"/>
    </row>
    <row r="209" spans="1:18" s="24" customFormat="1" ht="47.25" customHeight="1">
      <c r="A209" s="31"/>
      <c r="B209" s="32"/>
      <c r="C209" s="32"/>
      <c r="D209" s="32"/>
      <c r="E209" s="32"/>
      <c r="F209" s="32"/>
      <c r="G209" s="32"/>
      <c r="H209" s="32"/>
      <c r="I209" s="32"/>
      <c r="J209" s="32"/>
      <c r="K209" s="29"/>
      <c r="L209" s="32"/>
      <c r="M209" s="32"/>
      <c r="N209" s="129"/>
      <c r="O209" s="33"/>
      <c r="P209" s="34"/>
      <c r="Q209" s="35"/>
      <c r="R209" s="36"/>
    </row>
    <row r="210" spans="1:18" s="24" customFormat="1" ht="47.25" customHeight="1">
      <c r="A210" s="31"/>
      <c r="B210" s="32"/>
      <c r="C210" s="32"/>
      <c r="D210" s="32"/>
      <c r="E210" s="32"/>
      <c r="F210" s="32"/>
      <c r="G210" s="32"/>
      <c r="H210" s="32"/>
      <c r="I210" s="32"/>
      <c r="J210" s="32"/>
      <c r="K210" s="29"/>
      <c r="L210" s="32"/>
      <c r="M210" s="32"/>
      <c r="N210" s="129"/>
      <c r="O210" s="33"/>
      <c r="P210" s="34"/>
      <c r="Q210" s="35"/>
      <c r="R210" s="36"/>
    </row>
    <row r="211" spans="1:18" s="24" customFormat="1" ht="47.25" customHeight="1">
      <c r="A211" s="31"/>
      <c r="B211" s="32"/>
      <c r="C211" s="32"/>
      <c r="D211" s="32"/>
      <c r="E211" s="32"/>
      <c r="F211" s="32"/>
      <c r="G211" s="32"/>
      <c r="H211" s="32"/>
      <c r="I211" s="32"/>
      <c r="J211" s="32"/>
      <c r="K211" s="29"/>
      <c r="L211" s="32"/>
      <c r="M211" s="32"/>
      <c r="N211" s="129"/>
      <c r="O211" s="33"/>
      <c r="P211" s="34"/>
      <c r="Q211" s="35"/>
      <c r="R211" s="36"/>
    </row>
    <row r="212" spans="1:18" s="24" customFormat="1" ht="47.25" customHeight="1">
      <c r="A212" s="31"/>
      <c r="B212" s="32"/>
      <c r="C212" s="32"/>
      <c r="D212" s="32"/>
      <c r="E212" s="32"/>
      <c r="F212" s="32"/>
      <c r="G212" s="32"/>
      <c r="H212" s="32"/>
      <c r="I212" s="32"/>
      <c r="J212" s="32"/>
      <c r="K212" s="29"/>
      <c r="L212" s="32"/>
      <c r="M212" s="32"/>
      <c r="N212" s="129"/>
      <c r="O212" s="33"/>
      <c r="P212" s="34"/>
      <c r="Q212" s="35"/>
      <c r="R212" s="36"/>
    </row>
    <row r="213" spans="1:18" s="24" customFormat="1" ht="47.25" customHeight="1">
      <c r="A213" s="31"/>
      <c r="B213" s="32"/>
      <c r="C213" s="32"/>
      <c r="D213" s="32"/>
      <c r="E213" s="32"/>
      <c r="F213" s="32"/>
      <c r="G213" s="32"/>
      <c r="H213" s="32"/>
      <c r="I213" s="32"/>
      <c r="J213" s="32"/>
      <c r="K213" s="29"/>
      <c r="L213" s="32"/>
      <c r="M213" s="32"/>
      <c r="N213" s="129"/>
      <c r="O213" s="33"/>
      <c r="P213" s="34"/>
      <c r="Q213" s="35"/>
      <c r="R213" s="36"/>
    </row>
    <row r="214" spans="1:18" s="24" customFormat="1" ht="47.25" customHeight="1">
      <c r="A214" s="31"/>
      <c r="B214" s="32"/>
      <c r="C214" s="32"/>
      <c r="D214" s="32"/>
      <c r="E214" s="32"/>
      <c r="F214" s="32"/>
      <c r="G214" s="32"/>
      <c r="H214" s="32"/>
      <c r="I214" s="32"/>
      <c r="J214" s="32"/>
      <c r="K214" s="29"/>
      <c r="L214" s="32"/>
      <c r="M214" s="32"/>
      <c r="N214" s="129"/>
      <c r="O214" s="33"/>
      <c r="P214" s="34"/>
      <c r="Q214" s="35"/>
      <c r="R214" s="36"/>
    </row>
    <row r="215" spans="1:18" s="24" customFormat="1" ht="47.25" customHeight="1">
      <c r="A215" s="31"/>
      <c r="B215" s="32"/>
      <c r="C215" s="32"/>
      <c r="D215" s="32"/>
      <c r="E215" s="32"/>
      <c r="F215" s="32"/>
      <c r="G215" s="32"/>
      <c r="H215" s="32"/>
      <c r="I215" s="32"/>
      <c r="J215" s="32"/>
      <c r="K215" s="29"/>
      <c r="L215" s="32"/>
      <c r="M215" s="32"/>
      <c r="N215" s="129"/>
      <c r="O215" s="33"/>
      <c r="P215" s="34"/>
      <c r="Q215" s="35"/>
      <c r="R215" s="36"/>
    </row>
    <row r="216" spans="1:18" s="24" customFormat="1" ht="47.25" customHeight="1">
      <c r="A216" s="31"/>
      <c r="B216" s="32"/>
      <c r="C216" s="32"/>
      <c r="D216" s="32"/>
      <c r="E216" s="32"/>
      <c r="F216" s="32"/>
      <c r="G216" s="32"/>
      <c r="H216" s="32"/>
      <c r="I216" s="32"/>
      <c r="J216" s="32"/>
      <c r="K216" s="29"/>
      <c r="L216" s="32"/>
      <c r="M216" s="32"/>
      <c r="N216" s="129"/>
      <c r="O216" s="33"/>
      <c r="P216" s="34"/>
      <c r="Q216" s="35"/>
      <c r="R216" s="36"/>
    </row>
    <row r="217" spans="1:18" s="24" customFormat="1" ht="47.25" customHeight="1">
      <c r="A217" s="31"/>
      <c r="B217" s="32"/>
      <c r="C217" s="32"/>
      <c r="D217" s="32"/>
      <c r="E217" s="32"/>
      <c r="F217" s="32"/>
      <c r="G217" s="32"/>
      <c r="H217" s="32"/>
      <c r="I217" s="32"/>
      <c r="J217" s="32"/>
      <c r="K217" s="29"/>
      <c r="L217" s="32"/>
      <c r="M217" s="32"/>
      <c r="N217" s="129"/>
      <c r="O217" s="33"/>
      <c r="P217" s="34"/>
      <c r="Q217" s="35"/>
      <c r="R217" s="36"/>
    </row>
    <row r="218" spans="1:18" s="24" customFormat="1" ht="47.25" customHeight="1">
      <c r="A218" s="31"/>
      <c r="B218" s="32"/>
      <c r="C218" s="32"/>
      <c r="D218" s="32"/>
      <c r="E218" s="32"/>
      <c r="F218" s="32"/>
      <c r="G218" s="32"/>
      <c r="H218" s="32"/>
      <c r="I218" s="32"/>
      <c r="J218" s="32"/>
      <c r="K218" s="29"/>
      <c r="L218" s="32"/>
      <c r="M218" s="32"/>
      <c r="N218" s="129"/>
      <c r="O218" s="33"/>
      <c r="P218" s="34"/>
      <c r="Q218" s="35"/>
      <c r="R218" s="36"/>
    </row>
    <row r="219" spans="1:18" s="24" customFormat="1" ht="47.25" customHeight="1">
      <c r="A219" s="31"/>
      <c r="B219" s="32"/>
      <c r="C219" s="32"/>
      <c r="D219" s="32"/>
      <c r="E219" s="32"/>
      <c r="F219" s="32"/>
      <c r="G219" s="32"/>
      <c r="H219" s="32"/>
      <c r="I219" s="32"/>
      <c r="J219" s="32"/>
      <c r="K219" s="29"/>
      <c r="L219" s="32"/>
      <c r="M219" s="32"/>
      <c r="N219" s="129"/>
      <c r="O219" s="33"/>
      <c r="P219" s="34"/>
      <c r="Q219" s="35"/>
      <c r="R219" s="36"/>
    </row>
    <row r="220" spans="1:18" s="24" customFormat="1" ht="47.25" customHeight="1">
      <c r="A220" s="31"/>
      <c r="B220" s="32"/>
      <c r="C220" s="32"/>
      <c r="D220" s="32"/>
      <c r="E220" s="32"/>
      <c r="F220" s="32"/>
      <c r="G220" s="32"/>
      <c r="H220" s="32"/>
      <c r="I220" s="32"/>
      <c r="J220" s="32"/>
      <c r="K220" s="29"/>
      <c r="L220" s="32"/>
      <c r="M220" s="32"/>
      <c r="N220" s="129"/>
      <c r="O220" s="33"/>
      <c r="P220" s="34"/>
      <c r="Q220" s="35"/>
      <c r="R220" s="36"/>
    </row>
    <row r="221" spans="1:18" s="24" customFormat="1" ht="47.25" customHeight="1">
      <c r="A221" s="31"/>
      <c r="B221" s="32"/>
      <c r="C221" s="32"/>
      <c r="D221" s="32"/>
      <c r="E221" s="32"/>
      <c r="F221" s="32"/>
      <c r="G221" s="32"/>
      <c r="H221" s="32"/>
      <c r="I221" s="32"/>
      <c r="J221" s="32"/>
      <c r="K221" s="29"/>
      <c r="L221" s="32"/>
      <c r="M221" s="32"/>
      <c r="N221" s="129"/>
      <c r="O221" s="33"/>
      <c r="P221" s="34"/>
      <c r="Q221" s="35"/>
      <c r="R221" s="36"/>
    </row>
    <row r="222" spans="1:18" s="24" customFormat="1" ht="47.25" customHeight="1">
      <c r="A222" s="31"/>
      <c r="B222" s="32"/>
      <c r="C222" s="32"/>
      <c r="D222" s="32"/>
      <c r="E222" s="32"/>
      <c r="F222" s="32"/>
      <c r="G222" s="32"/>
      <c r="H222" s="32"/>
      <c r="I222" s="32"/>
      <c r="J222" s="32"/>
      <c r="K222" s="29"/>
      <c r="L222" s="32"/>
      <c r="M222" s="32"/>
      <c r="N222" s="129"/>
      <c r="O222" s="33"/>
      <c r="P222" s="34"/>
      <c r="Q222" s="35"/>
      <c r="R222" s="36"/>
    </row>
    <row r="223" spans="1:18" s="24" customFormat="1" ht="47.25" customHeight="1">
      <c r="A223" s="31"/>
      <c r="B223" s="32"/>
      <c r="C223" s="32"/>
      <c r="D223" s="32"/>
      <c r="E223" s="32"/>
      <c r="F223" s="32"/>
      <c r="G223" s="32"/>
      <c r="H223" s="32"/>
      <c r="I223" s="32"/>
      <c r="J223" s="32"/>
      <c r="K223" s="29"/>
      <c r="L223" s="32"/>
      <c r="M223" s="32"/>
      <c r="N223" s="129"/>
      <c r="O223" s="33"/>
      <c r="P223" s="34"/>
      <c r="Q223" s="35"/>
      <c r="R223" s="36"/>
    </row>
    <row r="224" spans="1:18" s="24" customFormat="1" ht="47.25" customHeight="1">
      <c r="A224" s="31"/>
      <c r="B224" s="32"/>
      <c r="C224" s="32"/>
      <c r="D224" s="32"/>
      <c r="E224" s="32"/>
      <c r="F224" s="32"/>
      <c r="G224" s="32"/>
      <c r="H224" s="32"/>
      <c r="I224" s="32"/>
      <c r="J224" s="32"/>
      <c r="K224" s="29"/>
      <c r="L224" s="32"/>
      <c r="M224" s="32"/>
      <c r="N224" s="129"/>
      <c r="O224" s="33"/>
      <c r="P224" s="34"/>
      <c r="Q224" s="35"/>
      <c r="R224" s="36"/>
    </row>
    <row r="225" spans="1:18" s="24" customFormat="1" ht="47.25" customHeight="1">
      <c r="A225" s="31"/>
      <c r="B225" s="32"/>
      <c r="C225" s="32"/>
      <c r="D225" s="32"/>
      <c r="E225" s="32"/>
      <c r="F225" s="32"/>
      <c r="G225" s="32"/>
      <c r="H225" s="32"/>
      <c r="I225" s="32"/>
      <c r="J225" s="32"/>
      <c r="K225" s="29"/>
      <c r="L225" s="32"/>
      <c r="M225" s="32"/>
      <c r="N225" s="129"/>
      <c r="O225" s="33"/>
      <c r="P225" s="34"/>
      <c r="Q225" s="35"/>
      <c r="R225" s="36"/>
    </row>
    <row r="226" spans="1:18" s="24" customFormat="1" ht="47.25" customHeight="1">
      <c r="A226" s="31"/>
      <c r="B226" s="32"/>
      <c r="C226" s="32"/>
      <c r="D226" s="32"/>
      <c r="E226" s="32"/>
      <c r="F226" s="32"/>
      <c r="G226" s="32"/>
      <c r="H226" s="32"/>
      <c r="I226" s="32"/>
      <c r="J226" s="32"/>
      <c r="K226" s="29"/>
      <c r="L226" s="32"/>
      <c r="M226" s="32"/>
      <c r="N226" s="129"/>
      <c r="O226" s="33"/>
      <c r="P226" s="34"/>
      <c r="Q226" s="35"/>
      <c r="R226" s="36"/>
    </row>
    <row r="227" spans="1:18" s="24" customFormat="1" ht="47.25" customHeight="1">
      <c r="A227" s="31"/>
      <c r="B227" s="32"/>
      <c r="C227" s="32"/>
      <c r="D227" s="32"/>
      <c r="E227" s="32"/>
      <c r="F227" s="32"/>
      <c r="G227" s="32"/>
      <c r="H227" s="32"/>
      <c r="I227" s="32"/>
      <c r="J227" s="32"/>
      <c r="K227" s="29"/>
      <c r="L227" s="32"/>
      <c r="M227" s="32"/>
      <c r="N227" s="129"/>
      <c r="O227" s="33"/>
      <c r="P227" s="34"/>
      <c r="Q227" s="35"/>
      <c r="R227" s="36"/>
    </row>
    <row r="228" spans="1:18" s="24" customFormat="1">
      <c r="A228" s="31"/>
      <c r="B228" s="32"/>
      <c r="C228" s="32"/>
      <c r="D228" s="32"/>
      <c r="E228" s="32"/>
      <c r="F228" s="32"/>
      <c r="G228" s="32"/>
      <c r="H228" s="32"/>
      <c r="I228" s="32"/>
      <c r="J228" s="32"/>
      <c r="K228" s="29"/>
      <c r="L228" s="32"/>
      <c r="M228" s="32"/>
      <c r="N228" s="129"/>
      <c r="O228" s="33"/>
      <c r="P228" s="34"/>
      <c r="Q228" s="35"/>
      <c r="R228" s="36"/>
    </row>
    <row r="229" spans="1:18" s="24" customFormat="1" ht="47.25" customHeight="1">
      <c r="A229" s="31"/>
      <c r="B229" s="32"/>
      <c r="C229" s="32"/>
      <c r="D229" s="32"/>
      <c r="E229" s="32"/>
      <c r="F229" s="32"/>
      <c r="G229" s="32"/>
      <c r="H229" s="32"/>
      <c r="I229" s="32"/>
      <c r="J229" s="32"/>
      <c r="K229" s="29"/>
      <c r="L229" s="32"/>
      <c r="M229" s="32"/>
      <c r="N229" s="129"/>
      <c r="O229" s="33"/>
      <c r="P229" s="34"/>
      <c r="Q229" s="35"/>
      <c r="R229" s="36"/>
    </row>
    <row r="230" spans="1:18" s="24" customFormat="1" ht="47.25" customHeight="1">
      <c r="A230" s="31"/>
      <c r="B230" s="32"/>
      <c r="C230" s="32"/>
      <c r="D230" s="32"/>
      <c r="E230" s="32"/>
      <c r="F230" s="32"/>
      <c r="G230" s="32"/>
      <c r="H230" s="32"/>
      <c r="I230" s="32"/>
      <c r="J230" s="32"/>
      <c r="K230" s="29"/>
      <c r="L230" s="32"/>
      <c r="M230" s="32"/>
      <c r="N230" s="129"/>
      <c r="O230" s="33"/>
      <c r="P230" s="34"/>
      <c r="Q230" s="35"/>
      <c r="R230" s="36"/>
    </row>
    <row r="231" spans="1:18" s="24" customFormat="1" ht="47.25" customHeight="1">
      <c r="A231" s="31"/>
      <c r="B231" s="32"/>
      <c r="C231" s="32"/>
      <c r="D231" s="32"/>
      <c r="E231" s="32"/>
      <c r="F231" s="32"/>
      <c r="G231" s="32"/>
      <c r="H231" s="32"/>
      <c r="I231" s="32"/>
      <c r="J231" s="32"/>
      <c r="K231" s="29"/>
      <c r="L231" s="32"/>
      <c r="M231" s="32"/>
      <c r="N231" s="129"/>
      <c r="O231" s="33"/>
      <c r="P231" s="34"/>
      <c r="Q231" s="35"/>
      <c r="R231" s="36"/>
    </row>
    <row r="232" spans="1:18" s="24" customFormat="1" ht="47.25" customHeight="1">
      <c r="A232" s="31"/>
      <c r="B232" s="32"/>
      <c r="C232" s="32"/>
      <c r="D232" s="32"/>
      <c r="E232" s="32"/>
      <c r="F232" s="32"/>
      <c r="G232" s="32"/>
      <c r="H232" s="32"/>
      <c r="I232" s="32"/>
      <c r="J232" s="32"/>
      <c r="K232" s="29"/>
      <c r="L232" s="32"/>
      <c r="M232" s="32"/>
      <c r="N232" s="129"/>
      <c r="O232" s="33"/>
      <c r="P232" s="34"/>
      <c r="Q232" s="35"/>
      <c r="R232" s="36"/>
    </row>
    <row r="233" spans="1:18" s="24" customFormat="1" ht="47.25" customHeight="1">
      <c r="A233" s="31"/>
      <c r="B233" s="32"/>
      <c r="C233" s="32"/>
      <c r="D233" s="32"/>
      <c r="E233" s="32"/>
      <c r="F233" s="32"/>
      <c r="G233" s="32"/>
      <c r="H233" s="32"/>
      <c r="I233" s="32"/>
      <c r="J233" s="32"/>
      <c r="K233" s="29"/>
      <c r="L233" s="32"/>
      <c r="M233" s="32"/>
      <c r="N233" s="129"/>
      <c r="O233" s="33"/>
      <c r="P233" s="34"/>
      <c r="Q233" s="35"/>
      <c r="R233" s="36"/>
    </row>
    <row r="234" spans="1:18" s="24" customFormat="1">
      <c r="A234" s="31"/>
      <c r="B234" s="32"/>
      <c r="C234" s="32"/>
      <c r="D234" s="32"/>
      <c r="E234" s="32"/>
      <c r="F234" s="32"/>
      <c r="G234" s="32"/>
      <c r="H234" s="32"/>
      <c r="I234" s="32"/>
      <c r="J234" s="32"/>
      <c r="K234" s="29"/>
      <c r="L234" s="32"/>
      <c r="M234" s="32"/>
      <c r="N234" s="129"/>
      <c r="O234" s="33"/>
      <c r="P234" s="34"/>
      <c r="Q234" s="35"/>
      <c r="R234" s="36"/>
    </row>
    <row r="235" spans="1:18" s="24" customFormat="1" ht="47.25" customHeight="1">
      <c r="A235" s="31"/>
      <c r="B235" s="32"/>
      <c r="C235" s="32"/>
      <c r="D235" s="32"/>
      <c r="E235" s="32"/>
      <c r="F235" s="32"/>
      <c r="G235" s="32"/>
      <c r="H235" s="32"/>
      <c r="I235" s="32"/>
      <c r="J235" s="32"/>
      <c r="K235" s="29"/>
      <c r="L235" s="32"/>
      <c r="M235" s="32"/>
      <c r="N235" s="129"/>
      <c r="O235" s="33"/>
      <c r="P235" s="34"/>
      <c r="Q235" s="35"/>
      <c r="R235" s="36"/>
    </row>
    <row r="236" spans="1:18" s="24" customFormat="1" ht="47.25" customHeight="1">
      <c r="A236" s="31"/>
      <c r="B236" s="32"/>
      <c r="C236" s="32"/>
      <c r="D236" s="32"/>
      <c r="E236" s="32"/>
      <c r="F236" s="32"/>
      <c r="G236" s="32"/>
      <c r="H236" s="32"/>
      <c r="I236" s="32"/>
      <c r="J236" s="32"/>
      <c r="K236" s="29"/>
      <c r="L236" s="32"/>
      <c r="M236" s="32"/>
      <c r="N236" s="129"/>
      <c r="O236" s="33"/>
      <c r="P236" s="34"/>
      <c r="Q236" s="35"/>
      <c r="R236" s="36"/>
    </row>
    <row r="237" spans="1:18" s="24" customFormat="1" ht="47.25" customHeight="1">
      <c r="A237" s="31"/>
      <c r="B237" s="32"/>
      <c r="C237" s="32"/>
      <c r="D237" s="32"/>
      <c r="E237" s="32"/>
      <c r="F237" s="32"/>
      <c r="G237" s="32"/>
      <c r="H237" s="32"/>
      <c r="I237" s="32"/>
      <c r="J237" s="32"/>
      <c r="K237" s="29"/>
      <c r="L237" s="32"/>
      <c r="M237" s="32"/>
      <c r="N237" s="129"/>
      <c r="O237" s="33"/>
      <c r="P237" s="34"/>
      <c r="Q237" s="35"/>
      <c r="R237" s="36"/>
    </row>
    <row r="238" spans="1:18" s="24" customFormat="1" ht="47.25" customHeight="1">
      <c r="A238" s="31"/>
      <c r="B238" s="32"/>
      <c r="C238" s="32"/>
      <c r="D238" s="32"/>
      <c r="E238" s="32"/>
      <c r="F238" s="32"/>
      <c r="G238" s="32"/>
      <c r="H238" s="32"/>
      <c r="I238" s="32"/>
      <c r="J238" s="32"/>
      <c r="K238" s="29"/>
      <c r="L238" s="32"/>
      <c r="M238" s="32"/>
      <c r="N238" s="129"/>
      <c r="O238" s="33"/>
      <c r="P238" s="34"/>
      <c r="Q238" s="35"/>
      <c r="R238" s="36"/>
    </row>
    <row r="239" spans="1:18" s="24" customFormat="1" ht="47.25" customHeight="1">
      <c r="A239" s="31"/>
      <c r="B239" s="32"/>
      <c r="C239" s="32"/>
      <c r="D239" s="32"/>
      <c r="E239" s="32"/>
      <c r="F239" s="32"/>
      <c r="G239" s="32"/>
      <c r="H239" s="32"/>
      <c r="I239" s="32"/>
      <c r="J239" s="32"/>
      <c r="K239" s="29"/>
      <c r="L239" s="32"/>
      <c r="M239" s="32"/>
      <c r="N239" s="129"/>
      <c r="O239" s="33"/>
      <c r="P239" s="34"/>
      <c r="Q239" s="35"/>
      <c r="R239" s="36"/>
    </row>
    <row r="240" spans="1:18" s="24" customFormat="1" ht="47.25" customHeight="1">
      <c r="A240" s="31"/>
      <c r="B240" s="32"/>
      <c r="C240" s="32"/>
      <c r="D240" s="32"/>
      <c r="E240" s="32"/>
      <c r="F240" s="32"/>
      <c r="G240" s="32"/>
      <c r="H240" s="32"/>
      <c r="I240" s="32"/>
      <c r="J240" s="32"/>
      <c r="K240" s="29"/>
      <c r="L240" s="32"/>
      <c r="M240" s="32"/>
      <c r="N240" s="129"/>
      <c r="O240" s="33"/>
      <c r="P240" s="34"/>
      <c r="Q240" s="35"/>
      <c r="R240" s="36"/>
    </row>
    <row r="241" spans="1:18" s="24" customFormat="1" ht="47.25" customHeight="1">
      <c r="A241" s="31"/>
      <c r="B241" s="32"/>
      <c r="C241" s="32"/>
      <c r="D241" s="32"/>
      <c r="E241" s="32"/>
      <c r="F241" s="32"/>
      <c r="G241" s="32"/>
      <c r="H241" s="32"/>
      <c r="I241" s="32"/>
      <c r="J241" s="32"/>
      <c r="K241" s="29"/>
      <c r="L241" s="32"/>
      <c r="M241" s="32"/>
      <c r="N241" s="129"/>
      <c r="O241" s="33"/>
      <c r="P241" s="34"/>
      <c r="Q241" s="35"/>
      <c r="R241" s="36"/>
    </row>
    <row r="242" spans="1:18" s="24" customFormat="1" ht="47.25" customHeight="1">
      <c r="A242" s="31"/>
      <c r="B242" s="32"/>
      <c r="C242" s="32"/>
      <c r="D242" s="32"/>
      <c r="E242" s="32"/>
      <c r="F242" s="32"/>
      <c r="G242" s="32"/>
      <c r="H242" s="32"/>
      <c r="I242" s="32"/>
      <c r="J242" s="32"/>
      <c r="K242" s="29"/>
      <c r="L242" s="32"/>
      <c r="M242" s="32"/>
      <c r="N242" s="129"/>
      <c r="O242" s="33"/>
      <c r="P242" s="34"/>
      <c r="Q242" s="35"/>
      <c r="R242" s="36"/>
    </row>
    <row r="243" spans="1:18" s="24" customFormat="1" ht="47.25" customHeight="1">
      <c r="A243" s="31"/>
      <c r="B243" s="32"/>
      <c r="C243" s="32"/>
      <c r="D243" s="32"/>
      <c r="E243" s="32"/>
      <c r="F243" s="32"/>
      <c r="G243" s="32"/>
      <c r="H243" s="32"/>
      <c r="I243" s="32"/>
      <c r="J243" s="32"/>
      <c r="K243" s="29"/>
      <c r="L243" s="32"/>
      <c r="M243" s="32"/>
      <c r="N243" s="129"/>
      <c r="O243" s="33"/>
      <c r="P243" s="34"/>
      <c r="Q243" s="35"/>
      <c r="R243" s="36"/>
    </row>
    <row r="244" spans="1:18" s="24" customFormat="1" ht="47.25" customHeight="1">
      <c r="A244" s="31"/>
      <c r="B244" s="32"/>
      <c r="C244" s="32"/>
      <c r="D244" s="32"/>
      <c r="E244" s="32"/>
      <c r="F244" s="32"/>
      <c r="G244" s="32"/>
      <c r="H244" s="32"/>
      <c r="I244" s="32"/>
      <c r="J244" s="32"/>
      <c r="K244" s="29"/>
      <c r="L244" s="32"/>
      <c r="M244" s="32"/>
      <c r="N244" s="129"/>
      <c r="O244" s="33"/>
      <c r="P244" s="34"/>
      <c r="Q244" s="35"/>
      <c r="R244" s="36"/>
    </row>
    <row r="245" spans="1:18" s="24" customFormat="1" ht="47.25" customHeight="1">
      <c r="A245" s="31"/>
      <c r="B245" s="32"/>
      <c r="C245" s="32"/>
      <c r="D245" s="32"/>
      <c r="E245" s="32"/>
      <c r="F245" s="32"/>
      <c r="G245" s="32"/>
      <c r="H245" s="32"/>
      <c r="I245" s="32"/>
      <c r="J245" s="32"/>
      <c r="K245" s="29"/>
      <c r="L245" s="32"/>
      <c r="M245" s="32"/>
      <c r="N245" s="129"/>
      <c r="O245" s="33"/>
      <c r="P245" s="34"/>
      <c r="Q245" s="35"/>
      <c r="R245" s="36"/>
    </row>
    <row r="246" spans="1:18" s="24" customFormat="1" ht="47.25" customHeight="1">
      <c r="A246" s="31"/>
      <c r="B246" s="32"/>
      <c r="C246" s="32"/>
      <c r="D246" s="32"/>
      <c r="E246" s="32"/>
      <c r="F246" s="32"/>
      <c r="G246" s="32"/>
      <c r="H246" s="32"/>
      <c r="I246" s="32"/>
      <c r="J246" s="32"/>
      <c r="K246" s="29"/>
      <c r="L246" s="32"/>
      <c r="M246" s="32"/>
      <c r="N246" s="129"/>
      <c r="O246" s="33"/>
      <c r="P246" s="34"/>
      <c r="Q246" s="35"/>
      <c r="R246" s="36"/>
    </row>
    <row r="247" spans="1:18" s="24" customFormat="1" ht="47.25" customHeight="1">
      <c r="A247" s="31"/>
      <c r="B247" s="32"/>
      <c r="C247" s="32"/>
      <c r="D247" s="32"/>
      <c r="E247" s="32"/>
      <c r="F247" s="32"/>
      <c r="G247" s="32"/>
      <c r="H247" s="32"/>
      <c r="I247" s="32"/>
      <c r="J247" s="32"/>
      <c r="K247" s="29"/>
      <c r="L247" s="32"/>
      <c r="M247" s="32"/>
      <c r="N247" s="129"/>
      <c r="O247" s="33"/>
      <c r="P247" s="34"/>
      <c r="Q247" s="35"/>
      <c r="R247" s="36"/>
    </row>
    <row r="248" spans="1:18" s="24" customFormat="1" ht="47.25" customHeight="1">
      <c r="A248" s="31"/>
      <c r="B248" s="32"/>
      <c r="C248" s="32"/>
      <c r="D248" s="32"/>
      <c r="E248" s="32"/>
      <c r="F248" s="32"/>
      <c r="G248" s="32"/>
      <c r="H248" s="32"/>
      <c r="I248" s="32"/>
      <c r="J248" s="32"/>
      <c r="K248" s="29"/>
      <c r="L248" s="32"/>
      <c r="M248" s="32"/>
      <c r="N248" s="129"/>
      <c r="O248" s="33"/>
      <c r="P248" s="34"/>
      <c r="Q248" s="35"/>
      <c r="R248" s="36"/>
    </row>
    <row r="249" spans="1:18" s="24" customFormat="1" ht="47.25" customHeight="1">
      <c r="A249" s="31"/>
      <c r="B249" s="32"/>
      <c r="C249" s="32"/>
      <c r="D249" s="32"/>
      <c r="E249" s="32"/>
      <c r="F249" s="32"/>
      <c r="G249" s="32"/>
      <c r="H249" s="32"/>
      <c r="I249" s="32"/>
      <c r="J249" s="32"/>
      <c r="K249" s="29"/>
      <c r="L249" s="32"/>
      <c r="M249" s="32"/>
      <c r="N249" s="129"/>
      <c r="O249" s="33"/>
      <c r="P249" s="34"/>
      <c r="Q249" s="35"/>
      <c r="R249" s="36"/>
    </row>
    <row r="250" spans="1:18" s="24" customFormat="1" ht="47.25" customHeight="1">
      <c r="A250" s="31"/>
      <c r="B250" s="32"/>
      <c r="C250" s="32"/>
      <c r="D250" s="32"/>
      <c r="E250" s="32"/>
      <c r="F250" s="32"/>
      <c r="G250" s="32"/>
      <c r="H250" s="32"/>
      <c r="I250" s="32"/>
      <c r="J250" s="32"/>
      <c r="K250" s="29"/>
      <c r="L250" s="32"/>
      <c r="M250" s="32"/>
      <c r="N250" s="129"/>
      <c r="O250" s="33"/>
      <c r="P250" s="34"/>
      <c r="Q250" s="35"/>
      <c r="R250" s="36"/>
    </row>
    <row r="251" spans="1:18" s="24" customFormat="1" ht="47.25" customHeight="1">
      <c r="A251" s="31"/>
      <c r="B251" s="32"/>
      <c r="C251" s="32"/>
      <c r="D251" s="32"/>
      <c r="E251" s="32"/>
      <c r="F251" s="32"/>
      <c r="G251" s="32"/>
      <c r="H251" s="32"/>
      <c r="I251" s="32"/>
      <c r="J251" s="32"/>
      <c r="K251" s="29"/>
      <c r="L251" s="32"/>
      <c r="M251" s="32"/>
      <c r="N251" s="129"/>
      <c r="O251" s="33"/>
      <c r="P251" s="34"/>
      <c r="Q251" s="35"/>
      <c r="R251" s="36"/>
    </row>
    <row r="252" spans="1:18" s="24" customFormat="1" ht="47.25" customHeight="1">
      <c r="A252" s="31"/>
      <c r="B252" s="32"/>
      <c r="C252" s="32"/>
      <c r="D252" s="32"/>
      <c r="E252" s="32"/>
      <c r="F252" s="32"/>
      <c r="G252" s="32"/>
      <c r="H252" s="32"/>
      <c r="I252" s="32"/>
      <c r="J252" s="32"/>
      <c r="K252" s="29"/>
      <c r="L252" s="32"/>
      <c r="M252" s="32"/>
      <c r="N252" s="129"/>
      <c r="O252" s="33"/>
      <c r="P252" s="34"/>
      <c r="Q252" s="35"/>
      <c r="R252" s="36"/>
    </row>
    <row r="253" spans="1:18" s="24" customFormat="1">
      <c r="A253" s="31"/>
      <c r="B253" s="32"/>
      <c r="C253" s="32"/>
      <c r="D253" s="32"/>
      <c r="E253" s="32"/>
      <c r="F253" s="32"/>
      <c r="G253" s="32"/>
      <c r="H253" s="32"/>
      <c r="I253" s="32"/>
      <c r="J253" s="32"/>
      <c r="K253" s="29"/>
      <c r="L253" s="32"/>
      <c r="M253" s="32"/>
      <c r="N253" s="129"/>
      <c r="O253" s="33"/>
      <c r="P253" s="34"/>
      <c r="Q253" s="35"/>
      <c r="R253" s="36"/>
    </row>
    <row r="254" spans="1:18" s="24" customFormat="1">
      <c r="A254" s="31"/>
      <c r="B254" s="32"/>
      <c r="C254" s="32"/>
      <c r="D254" s="32"/>
      <c r="E254" s="32"/>
      <c r="F254" s="32"/>
      <c r="G254" s="32"/>
      <c r="H254" s="32"/>
      <c r="I254" s="32"/>
      <c r="J254" s="32"/>
      <c r="K254" s="29"/>
      <c r="L254" s="32"/>
      <c r="M254" s="32"/>
      <c r="N254" s="129"/>
      <c r="O254" s="33"/>
      <c r="P254" s="34"/>
      <c r="Q254" s="35"/>
      <c r="R254" s="36"/>
    </row>
    <row r="255" spans="1:18" s="24" customFormat="1" ht="47.25" customHeight="1">
      <c r="A255" s="31"/>
      <c r="B255" s="32"/>
      <c r="C255" s="32"/>
      <c r="D255" s="32"/>
      <c r="E255" s="32"/>
      <c r="F255" s="32"/>
      <c r="G255" s="32"/>
      <c r="H255" s="32"/>
      <c r="I255" s="32"/>
      <c r="J255" s="32"/>
      <c r="K255" s="29"/>
      <c r="L255" s="32"/>
      <c r="M255" s="32"/>
      <c r="N255" s="129"/>
      <c r="O255" s="33"/>
      <c r="P255" s="34"/>
      <c r="Q255" s="35"/>
      <c r="R255" s="36"/>
    </row>
    <row r="256" spans="1:18" s="24" customFormat="1" ht="47.25" customHeight="1">
      <c r="A256" s="31"/>
      <c r="B256" s="32"/>
      <c r="C256" s="32"/>
      <c r="D256" s="32"/>
      <c r="E256" s="32"/>
      <c r="F256" s="32"/>
      <c r="G256" s="32"/>
      <c r="H256" s="32"/>
      <c r="I256" s="32"/>
      <c r="J256" s="32"/>
      <c r="K256" s="29"/>
      <c r="L256" s="32"/>
      <c r="M256" s="32"/>
      <c r="N256" s="129"/>
      <c r="O256" s="33"/>
      <c r="P256" s="34"/>
      <c r="Q256" s="35"/>
      <c r="R256" s="36"/>
    </row>
    <row r="257" spans="1:18" s="24" customFormat="1" ht="47.25" customHeight="1">
      <c r="A257" s="31"/>
      <c r="B257" s="32"/>
      <c r="C257" s="32"/>
      <c r="D257" s="32"/>
      <c r="E257" s="32"/>
      <c r="F257" s="32"/>
      <c r="G257" s="32"/>
      <c r="H257" s="32"/>
      <c r="I257" s="32"/>
      <c r="J257" s="32"/>
      <c r="K257" s="29"/>
      <c r="L257" s="32"/>
      <c r="M257" s="32"/>
      <c r="N257" s="129"/>
      <c r="O257" s="33"/>
      <c r="P257" s="34"/>
      <c r="Q257" s="35"/>
      <c r="R257" s="36"/>
    </row>
    <row r="258" spans="1:18" s="24" customFormat="1" ht="47.25" customHeight="1">
      <c r="A258" s="31"/>
      <c r="B258" s="32"/>
      <c r="C258" s="32"/>
      <c r="D258" s="32"/>
      <c r="E258" s="32"/>
      <c r="F258" s="32"/>
      <c r="G258" s="32"/>
      <c r="H258" s="32"/>
      <c r="I258" s="32"/>
      <c r="J258" s="32"/>
      <c r="K258" s="29"/>
      <c r="L258" s="32"/>
      <c r="M258" s="32"/>
      <c r="N258" s="129"/>
      <c r="O258" s="33"/>
      <c r="P258" s="34"/>
      <c r="Q258" s="35"/>
      <c r="R258" s="36"/>
    </row>
    <row r="259" spans="1:18" s="24" customFormat="1" ht="47.25" customHeight="1">
      <c r="A259" s="31"/>
      <c r="B259" s="32"/>
      <c r="C259" s="32"/>
      <c r="D259" s="32"/>
      <c r="E259" s="32"/>
      <c r="F259" s="32"/>
      <c r="G259" s="32"/>
      <c r="H259" s="32"/>
      <c r="I259" s="32"/>
      <c r="J259" s="32"/>
      <c r="K259" s="29"/>
      <c r="L259" s="32"/>
      <c r="M259" s="32"/>
      <c r="N259" s="129"/>
      <c r="O259" s="33"/>
      <c r="P259" s="34"/>
      <c r="Q259" s="35"/>
      <c r="R259" s="36"/>
    </row>
    <row r="260" spans="1:18" s="24" customFormat="1" ht="47.25" customHeight="1">
      <c r="A260" s="31"/>
      <c r="B260" s="32"/>
      <c r="C260" s="32"/>
      <c r="D260" s="32"/>
      <c r="E260" s="32"/>
      <c r="F260" s="32"/>
      <c r="G260" s="32"/>
      <c r="H260" s="32"/>
      <c r="I260" s="32"/>
      <c r="J260" s="32"/>
      <c r="K260" s="29"/>
      <c r="L260" s="32"/>
      <c r="M260" s="32"/>
      <c r="N260" s="129"/>
      <c r="O260" s="33"/>
      <c r="P260" s="34"/>
      <c r="Q260" s="35"/>
      <c r="R260" s="36"/>
    </row>
    <row r="261" spans="1:18" s="24" customFormat="1" ht="47.25" customHeight="1">
      <c r="A261" s="31"/>
      <c r="B261" s="32"/>
      <c r="C261" s="32"/>
      <c r="D261" s="32"/>
      <c r="E261" s="32"/>
      <c r="F261" s="32"/>
      <c r="G261" s="32"/>
      <c r="H261" s="32"/>
      <c r="I261" s="32"/>
      <c r="J261" s="32"/>
      <c r="K261" s="29"/>
      <c r="L261" s="32"/>
      <c r="M261" s="32"/>
      <c r="N261" s="129"/>
      <c r="O261" s="33"/>
      <c r="P261" s="34"/>
      <c r="Q261" s="35"/>
      <c r="R261" s="36"/>
    </row>
    <row r="262" spans="1:18" s="24" customFormat="1" ht="47.25" customHeight="1">
      <c r="A262" s="31"/>
      <c r="B262" s="32"/>
      <c r="C262" s="32"/>
      <c r="D262" s="32"/>
      <c r="E262" s="32"/>
      <c r="F262" s="32"/>
      <c r="G262" s="32"/>
      <c r="H262" s="32"/>
      <c r="I262" s="32"/>
      <c r="J262" s="32"/>
      <c r="K262" s="29"/>
      <c r="L262" s="32"/>
      <c r="M262" s="32"/>
      <c r="N262" s="129"/>
      <c r="O262" s="33"/>
      <c r="P262" s="34"/>
      <c r="Q262" s="35"/>
      <c r="R262" s="36"/>
    </row>
    <row r="263" spans="1:18" s="24" customFormat="1" ht="47.25" customHeight="1">
      <c r="A263" s="31"/>
      <c r="B263" s="32"/>
      <c r="C263" s="32"/>
      <c r="D263" s="32"/>
      <c r="E263" s="32"/>
      <c r="F263" s="32"/>
      <c r="G263" s="32"/>
      <c r="H263" s="32"/>
      <c r="I263" s="32"/>
      <c r="J263" s="32"/>
      <c r="K263" s="29"/>
      <c r="L263" s="32"/>
      <c r="M263" s="32"/>
      <c r="N263" s="129"/>
      <c r="O263" s="33"/>
      <c r="P263" s="34"/>
      <c r="Q263" s="35"/>
      <c r="R263" s="36"/>
    </row>
    <row r="264" spans="1:18" s="24" customFormat="1" ht="47.25" customHeight="1">
      <c r="A264" s="31"/>
      <c r="B264" s="32"/>
      <c r="C264" s="32"/>
      <c r="D264" s="32"/>
      <c r="E264" s="32"/>
      <c r="F264" s="32"/>
      <c r="G264" s="32"/>
      <c r="H264" s="32"/>
      <c r="I264" s="32"/>
      <c r="J264" s="32"/>
      <c r="K264" s="29"/>
      <c r="L264" s="32"/>
      <c r="M264" s="32"/>
      <c r="N264" s="129"/>
      <c r="O264" s="33"/>
      <c r="P264" s="34"/>
      <c r="Q264" s="35"/>
      <c r="R264" s="36"/>
    </row>
    <row r="265" spans="1:18" s="24" customFormat="1" ht="47.25" customHeight="1">
      <c r="A265" s="31"/>
      <c r="B265" s="32"/>
      <c r="C265" s="32"/>
      <c r="D265" s="32"/>
      <c r="E265" s="32"/>
      <c r="F265" s="32"/>
      <c r="G265" s="32"/>
      <c r="H265" s="32"/>
      <c r="I265" s="32"/>
      <c r="J265" s="32"/>
      <c r="K265" s="29"/>
      <c r="L265" s="32"/>
      <c r="M265" s="32"/>
      <c r="N265" s="129"/>
      <c r="O265" s="33"/>
      <c r="P265" s="34"/>
      <c r="Q265" s="35"/>
      <c r="R265" s="36"/>
    </row>
    <row r="266" spans="1:18" s="24" customFormat="1" ht="47.25" customHeight="1">
      <c r="A266" s="31"/>
      <c r="B266" s="32"/>
      <c r="C266" s="32"/>
      <c r="D266" s="32"/>
      <c r="E266" s="32"/>
      <c r="F266" s="32"/>
      <c r="G266" s="32"/>
      <c r="H266" s="32"/>
      <c r="I266" s="32"/>
      <c r="J266" s="32"/>
      <c r="K266" s="29"/>
      <c r="L266" s="32"/>
      <c r="M266" s="32"/>
      <c r="N266" s="129"/>
      <c r="O266" s="33"/>
      <c r="P266" s="34"/>
      <c r="Q266" s="35"/>
      <c r="R266" s="36"/>
    </row>
    <row r="267" spans="1:18" s="24" customFormat="1" ht="47.25" customHeight="1">
      <c r="A267" s="31"/>
      <c r="B267" s="32"/>
      <c r="C267" s="32"/>
      <c r="D267" s="32"/>
      <c r="E267" s="32"/>
      <c r="F267" s="32"/>
      <c r="G267" s="32"/>
      <c r="H267" s="32"/>
      <c r="I267" s="32"/>
      <c r="J267" s="32"/>
      <c r="K267" s="29"/>
      <c r="L267" s="32"/>
      <c r="M267" s="32"/>
      <c r="N267" s="129"/>
      <c r="O267" s="33"/>
      <c r="P267" s="34"/>
      <c r="Q267" s="35"/>
      <c r="R267" s="36"/>
    </row>
    <row r="268" spans="1:18" s="24" customFormat="1" ht="47.25" customHeight="1">
      <c r="A268" s="31"/>
      <c r="B268" s="32"/>
      <c r="C268" s="32"/>
      <c r="D268" s="32"/>
      <c r="E268" s="32"/>
      <c r="F268" s="32"/>
      <c r="G268" s="32"/>
      <c r="H268" s="32"/>
      <c r="I268" s="32"/>
      <c r="J268" s="32"/>
      <c r="K268" s="29"/>
      <c r="L268" s="32"/>
      <c r="M268" s="32"/>
      <c r="N268" s="129"/>
      <c r="O268" s="33"/>
      <c r="P268" s="34"/>
      <c r="Q268" s="35"/>
      <c r="R268" s="36"/>
    </row>
    <row r="269" spans="1:18" s="24" customFormat="1" ht="47.25" customHeight="1">
      <c r="A269" s="31"/>
      <c r="B269" s="32"/>
      <c r="C269" s="32"/>
      <c r="D269" s="32"/>
      <c r="E269" s="32"/>
      <c r="F269" s="32"/>
      <c r="G269" s="32"/>
      <c r="H269" s="32"/>
      <c r="I269" s="32"/>
      <c r="J269" s="32"/>
      <c r="K269" s="29"/>
      <c r="L269" s="32"/>
      <c r="M269" s="32"/>
      <c r="N269" s="129"/>
      <c r="O269" s="33"/>
      <c r="P269" s="34"/>
      <c r="Q269" s="35"/>
      <c r="R269" s="36"/>
    </row>
    <row r="270" spans="1:18" s="24" customFormat="1" ht="47.25" customHeight="1">
      <c r="A270" s="31"/>
      <c r="B270" s="32"/>
      <c r="C270" s="32"/>
      <c r="D270" s="32"/>
      <c r="E270" s="32"/>
      <c r="F270" s="32"/>
      <c r="G270" s="32"/>
      <c r="H270" s="32"/>
      <c r="I270" s="32"/>
      <c r="J270" s="32"/>
      <c r="K270" s="29"/>
      <c r="L270" s="32"/>
      <c r="M270" s="32"/>
      <c r="N270" s="129"/>
      <c r="O270" s="33"/>
      <c r="P270" s="34"/>
      <c r="Q270" s="35"/>
      <c r="R270" s="36"/>
    </row>
    <row r="271" spans="1:18" s="24" customFormat="1">
      <c r="A271" s="31"/>
      <c r="B271" s="32"/>
      <c r="C271" s="32"/>
      <c r="D271" s="32"/>
      <c r="E271" s="32"/>
      <c r="F271" s="32"/>
      <c r="G271" s="32"/>
      <c r="H271" s="32"/>
      <c r="I271" s="32"/>
      <c r="J271" s="32"/>
      <c r="K271" s="29"/>
      <c r="L271" s="32"/>
      <c r="M271" s="32"/>
      <c r="N271" s="129"/>
      <c r="O271" s="33"/>
      <c r="P271" s="34"/>
      <c r="Q271" s="35"/>
      <c r="R271" s="36"/>
    </row>
    <row r="272" spans="1:18" s="24" customFormat="1">
      <c r="A272" s="31"/>
      <c r="B272" s="32"/>
      <c r="C272" s="32"/>
      <c r="D272" s="32"/>
      <c r="E272" s="32"/>
      <c r="F272" s="32"/>
      <c r="G272" s="32"/>
      <c r="H272" s="32"/>
      <c r="I272" s="32"/>
      <c r="J272" s="32"/>
      <c r="K272" s="29"/>
      <c r="L272" s="32"/>
      <c r="M272" s="32"/>
      <c r="N272" s="129"/>
      <c r="O272" s="33"/>
      <c r="P272" s="34"/>
      <c r="Q272" s="35"/>
      <c r="R272" s="36"/>
    </row>
    <row r="273" spans="1:18" s="24" customFormat="1" ht="47.25" customHeight="1">
      <c r="A273" s="31"/>
      <c r="B273" s="32"/>
      <c r="C273" s="32"/>
      <c r="D273" s="32"/>
      <c r="E273" s="32"/>
      <c r="F273" s="32"/>
      <c r="G273" s="32"/>
      <c r="H273" s="32"/>
      <c r="I273" s="32"/>
      <c r="J273" s="32"/>
      <c r="K273" s="29"/>
      <c r="L273" s="32"/>
      <c r="M273" s="32"/>
      <c r="N273" s="129"/>
      <c r="O273" s="33"/>
      <c r="P273" s="34"/>
      <c r="Q273" s="35"/>
      <c r="R273" s="36"/>
    </row>
    <row r="274" spans="1:18" s="24" customFormat="1" ht="47.25" customHeight="1">
      <c r="A274" s="31"/>
      <c r="B274" s="32"/>
      <c r="C274" s="32"/>
      <c r="D274" s="32"/>
      <c r="E274" s="32"/>
      <c r="F274" s="32"/>
      <c r="G274" s="32"/>
      <c r="H274" s="32"/>
      <c r="I274" s="32"/>
      <c r="J274" s="32"/>
      <c r="K274" s="29"/>
      <c r="L274" s="32"/>
      <c r="M274" s="32"/>
      <c r="N274" s="129"/>
      <c r="O274" s="33"/>
      <c r="P274" s="34"/>
      <c r="Q274" s="35"/>
      <c r="R274" s="36"/>
    </row>
    <row r="275" spans="1:18" s="24" customFormat="1" ht="47.25" customHeight="1">
      <c r="A275" s="31"/>
      <c r="B275" s="32"/>
      <c r="C275" s="32"/>
      <c r="D275" s="32"/>
      <c r="E275" s="32"/>
      <c r="F275" s="32"/>
      <c r="G275" s="32"/>
      <c r="H275" s="32"/>
      <c r="I275" s="32"/>
      <c r="J275" s="32"/>
      <c r="K275" s="29"/>
      <c r="L275" s="32"/>
      <c r="M275" s="32"/>
      <c r="N275" s="129"/>
      <c r="O275" s="33"/>
      <c r="P275" s="34"/>
      <c r="Q275" s="35"/>
      <c r="R275" s="36"/>
    </row>
    <row r="276" spans="1:18" s="24" customFormat="1" ht="47.25" customHeight="1">
      <c r="A276" s="31"/>
      <c r="B276" s="32"/>
      <c r="C276" s="32"/>
      <c r="D276" s="32"/>
      <c r="E276" s="32"/>
      <c r="F276" s="32"/>
      <c r="G276" s="32"/>
      <c r="H276" s="32"/>
      <c r="I276" s="32"/>
      <c r="J276" s="32"/>
      <c r="K276" s="29"/>
      <c r="L276" s="32"/>
      <c r="M276" s="32"/>
      <c r="N276" s="129"/>
      <c r="O276" s="33"/>
      <c r="P276" s="34"/>
      <c r="Q276" s="35"/>
      <c r="R276" s="36"/>
    </row>
    <row r="277" spans="1:18" s="24" customFormat="1" ht="47.25" customHeight="1">
      <c r="A277" s="31"/>
      <c r="B277" s="32"/>
      <c r="C277" s="32"/>
      <c r="D277" s="32"/>
      <c r="E277" s="32"/>
      <c r="F277" s="32"/>
      <c r="G277" s="32"/>
      <c r="H277" s="32"/>
      <c r="I277" s="32"/>
      <c r="J277" s="32"/>
      <c r="K277" s="29"/>
      <c r="L277" s="32"/>
      <c r="M277" s="32"/>
      <c r="N277" s="129"/>
      <c r="O277" s="33"/>
      <c r="P277" s="34"/>
      <c r="Q277" s="35"/>
      <c r="R277" s="36"/>
    </row>
    <row r="278" spans="1:18" s="24" customFormat="1" ht="47.25" customHeight="1">
      <c r="A278" s="31"/>
      <c r="B278" s="32"/>
      <c r="C278" s="32"/>
      <c r="D278" s="32"/>
      <c r="E278" s="32"/>
      <c r="F278" s="32"/>
      <c r="G278" s="32"/>
      <c r="H278" s="32"/>
      <c r="I278" s="32"/>
      <c r="J278" s="32"/>
      <c r="K278" s="29"/>
      <c r="L278" s="32"/>
      <c r="M278" s="32"/>
      <c r="N278" s="129"/>
      <c r="O278" s="33"/>
      <c r="P278" s="34"/>
      <c r="Q278" s="35"/>
      <c r="R278" s="36"/>
    </row>
    <row r="279" spans="1:18" s="24" customFormat="1" ht="47.25" customHeight="1">
      <c r="A279" s="31"/>
      <c r="B279" s="32"/>
      <c r="C279" s="32"/>
      <c r="D279" s="32"/>
      <c r="E279" s="32"/>
      <c r="F279" s="32"/>
      <c r="G279" s="32"/>
      <c r="H279" s="32"/>
      <c r="I279" s="32"/>
      <c r="J279" s="32"/>
      <c r="K279" s="29"/>
      <c r="L279" s="32"/>
      <c r="M279" s="32"/>
      <c r="N279" s="129"/>
      <c r="O279" s="33"/>
      <c r="P279" s="34"/>
      <c r="Q279" s="35"/>
      <c r="R279" s="36"/>
    </row>
    <row r="280" spans="1:18" s="24" customFormat="1" ht="47.25" customHeight="1">
      <c r="A280" s="31"/>
      <c r="B280" s="32"/>
      <c r="C280" s="32"/>
      <c r="D280" s="32"/>
      <c r="E280" s="32"/>
      <c r="F280" s="32"/>
      <c r="G280" s="32"/>
      <c r="H280" s="32"/>
      <c r="I280" s="32"/>
      <c r="J280" s="32"/>
      <c r="K280" s="29"/>
      <c r="L280" s="32"/>
      <c r="M280" s="32"/>
      <c r="N280" s="129"/>
      <c r="O280" s="33"/>
      <c r="P280" s="34"/>
      <c r="Q280" s="35"/>
      <c r="R280" s="36"/>
    </row>
    <row r="281" spans="1:18" s="24" customFormat="1" ht="47.25" customHeight="1">
      <c r="A281" s="31"/>
      <c r="B281" s="32"/>
      <c r="C281" s="32"/>
      <c r="D281" s="32"/>
      <c r="E281" s="32"/>
      <c r="F281" s="32"/>
      <c r="G281" s="32"/>
      <c r="H281" s="32"/>
      <c r="I281" s="32"/>
      <c r="J281" s="32"/>
      <c r="K281" s="29"/>
      <c r="L281" s="32"/>
      <c r="M281" s="32"/>
      <c r="N281" s="129"/>
      <c r="O281" s="33"/>
      <c r="P281" s="34"/>
      <c r="Q281" s="35"/>
      <c r="R281" s="36"/>
    </row>
    <row r="282" spans="1:18" s="24" customFormat="1">
      <c r="A282" s="31"/>
      <c r="B282" s="32"/>
      <c r="C282" s="32"/>
      <c r="D282" s="32"/>
      <c r="E282" s="32"/>
      <c r="F282" s="32"/>
      <c r="G282" s="32"/>
      <c r="H282" s="32"/>
      <c r="I282" s="32"/>
      <c r="J282" s="32"/>
      <c r="K282" s="29"/>
      <c r="L282" s="32"/>
      <c r="M282" s="32"/>
      <c r="N282" s="129"/>
      <c r="O282" s="33"/>
      <c r="P282" s="34"/>
      <c r="Q282" s="35"/>
      <c r="R282" s="36"/>
    </row>
    <row r="283" spans="1:18" s="24" customFormat="1" ht="47.25" customHeight="1">
      <c r="A283" s="31"/>
      <c r="B283" s="32"/>
      <c r="C283" s="32"/>
      <c r="D283" s="32"/>
      <c r="E283" s="32"/>
      <c r="F283" s="32"/>
      <c r="G283" s="32"/>
      <c r="H283" s="32"/>
      <c r="I283" s="32"/>
      <c r="J283" s="32"/>
      <c r="K283" s="29"/>
      <c r="L283" s="32"/>
      <c r="M283" s="32"/>
      <c r="N283" s="129"/>
      <c r="O283" s="33"/>
      <c r="P283" s="34"/>
      <c r="Q283" s="35"/>
      <c r="R283" s="36"/>
    </row>
    <row r="284" spans="1:18" s="24" customFormat="1" ht="47.25" customHeight="1">
      <c r="A284" s="31"/>
      <c r="B284" s="32"/>
      <c r="C284" s="32"/>
      <c r="D284" s="32"/>
      <c r="E284" s="32"/>
      <c r="F284" s="32"/>
      <c r="G284" s="32"/>
      <c r="H284" s="32"/>
      <c r="I284" s="32"/>
      <c r="J284" s="32"/>
      <c r="K284" s="29"/>
      <c r="L284" s="32"/>
      <c r="M284" s="32"/>
      <c r="N284" s="129"/>
      <c r="O284" s="33"/>
      <c r="P284" s="34"/>
      <c r="Q284" s="35"/>
      <c r="R284" s="36"/>
    </row>
    <row r="285" spans="1:18" s="24" customFormat="1" ht="47.25" customHeight="1">
      <c r="A285" s="31"/>
      <c r="B285" s="32"/>
      <c r="C285" s="32"/>
      <c r="D285" s="32"/>
      <c r="E285" s="32"/>
      <c r="F285" s="32"/>
      <c r="G285" s="32"/>
      <c r="H285" s="32"/>
      <c r="I285" s="32"/>
      <c r="J285" s="32"/>
      <c r="K285" s="29"/>
      <c r="L285" s="32"/>
      <c r="M285" s="32"/>
      <c r="N285" s="129"/>
      <c r="O285" s="33"/>
      <c r="P285" s="34"/>
      <c r="Q285" s="35"/>
      <c r="R285" s="36"/>
    </row>
    <row r="286" spans="1:18" s="24" customFormat="1" ht="47.25" customHeight="1">
      <c r="A286" s="31"/>
      <c r="B286" s="32"/>
      <c r="C286" s="32"/>
      <c r="D286" s="32"/>
      <c r="E286" s="32"/>
      <c r="F286" s="32"/>
      <c r="G286" s="32"/>
      <c r="H286" s="32"/>
      <c r="I286" s="32"/>
      <c r="J286" s="32"/>
      <c r="K286" s="29"/>
      <c r="L286" s="32"/>
      <c r="M286" s="32"/>
      <c r="N286" s="129"/>
      <c r="O286" s="33"/>
      <c r="P286" s="34"/>
      <c r="Q286" s="35"/>
      <c r="R286" s="36"/>
    </row>
    <row r="287" spans="1:18" s="24" customFormat="1" ht="47.25" customHeight="1">
      <c r="A287" s="31"/>
      <c r="B287" s="32"/>
      <c r="C287" s="32"/>
      <c r="D287" s="32"/>
      <c r="E287" s="32"/>
      <c r="F287" s="32"/>
      <c r="G287" s="32"/>
      <c r="H287" s="32"/>
      <c r="I287" s="32"/>
      <c r="J287" s="32"/>
      <c r="K287" s="29"/>
      <c r="L287" s="32"/>
      <c r="M287" s="32"/>
      <c r="N287" s="129"/>
      <c r="O287" s="33"/>
      <c r="P287" s="34"/>
      <c r="Q287" s="35"/>
      <c r="R287" s="36"/>
    </row>
    <row r="288" spans="1:18" s="24" customFormat="1" ht="47.25" customHeight="1">
      <c r="A288" s="31"/>
      <c r="B288" s="32"/>
      <c r="C288" s="32"/>
      <c r="D288" s="32"/>
      <c r="E288" s="32"/>
      <c r="F288" s="32"/>
      <c r="G288" s="32"/>
      <c r="H288" s="32"/>
      <c r="I288" s="32"/>
      <c r="J288" s="32"/>
      <c r="K288" s="29"/>
      <c r="L288" s="32"/>
      <c r="M288" s="32"/>
      <c r="N288" s="129"/>
      <c r="O288" s="33"/>
      <c r="P288" s="34"/>
      <c r="Q288" s="35"/>
      <c r="R288" s="36"/>
    </row>
    <row r="289" spans="1:18" s="24" customFormat="1" ht="47.25" customHeight="1">
      <c r="A289" s="31"/>
      <c r="B289" s="32"/>
      <c r="C289" s="32"/>
      <c r="D289" s="32"/>
      <c r="E289" s="32"/>
      <c r="F289" s="32"/>
      <c r="G289" s="32"/>
      <c r="H289" s="32"/>
      <c r="I289" s="32"/>
      <c r="J289" s="32"/>
      <c r="K289" s="29"/>
      <c r="L289" s="32"/>
      <c r="M289" s="32"/>
      <c r="N289" s="129"/>
      <c r="O289" s="33"/>
      <c r="P289" s="34"/>
      <c r="Q289" s="35"/>
      <c r="R289" s="36"/>
    </row>
    <row r="290" spans="1:18" s="24" customFormat="1" ht="47.25" customHeight="1">
      <c r="A290" s="31"/>
      <c r="B290" s="32"/>
      <c r="C290" s="32"/>
      <c r="D290" s="32"/>
      <c r="E290" s="32"/>
      <c r="F290" s="32"/>
      <c r="G290" s="32"/>
      <c r="H290" s="32"/>
      <c r="I290" s="32"/>
      <c r="J290" s="32"/>
      <c r="K290" s="29"/>
      <c r="L290" s="32"/>
      <c r="M290" s="32"/>
      <c r="N290" s="129"/>
      <c r="O290" s="33"/>
      <c r="P290" s="34"/>
      <c r="Q290" s="35"/>
      <c r="R290" s="36"/>
    </row>
    <row r="291" spans="1:18" s="24" customFormat="1" ht="47.25" customHeight="1">
      <c r="A291" s="31"/>
      <c r="B291" s="32"/>
      <c r="C291" s="32"/>
      <c r="D291" s="32"/>
      <c r="E291" s="32"/>
      <c r="F291" s="32"/>
      <c r="G291" s="32"/>
      <c r="H291" s="32"/>
      <c r="I291" s="32"/>
      <c r="J291" s="32"/>
      <c r="K291" s="29"/>
      <c r="L291" s="32"/>
      <c r="M291" s="32"/>
      <c r="N291" s="129"/>
      <c r="O291" s="33"/>
      <c r="P291" s="34"/>
      <c r="Q291" s="35"/>
      <c r="R291" s="36"/>
    </row>
    <row r="292" spans="1:18" s="24" customFormat="1" ht="47.25" customHeight="1">
      <c r="A292" s="31"/>
      <c r="B292" s="32"/>
      <c r="C292" s="32"/>
      <c r="D292" s="32"/>
      <c r="E292" s="32"/>
      <c r="F292" s="32"/>
      <c r="G292" s="32"/>
      <c r="H292" s="32"/>
      <c r="I292" s="32"/>
      <c r="J292" s="32"/>
      <c r="K292" s="29"/>
      <c r="L292" s="32"/>
      <c r="M292" s="32"/>
      <c r="N292" s="129"/>
      <c r="O292" s="33"/>
      <c r="P292" s="34"/>
      <c r="Q292" s="35"/>
      <c r="R292" s="36"/>
    </row>
    <row r="293" spans="1:18" s="24" customFormat="1" ht="47.25" customHeight="1">
      <c r="A293" s="31"/>
      <c r="B293" s="32"/>
      <c r="C293" s="32"/>
      <c r="D293" s="32"/>
      <c r="E293" s="32"/>
      <c r="F293" s="32"/>
      <c r="G293" s="32"/>
      <c r="H293" s="32"/>
      <c r="I293" s="32"/>
      <c r="J293" s="32"/>
      <c r="K293" s="29"/>
      <c r="L293" s="32"/>
      <c r="M293" s="32"/>
      <c r="N293" s="129"/>
      <c r="O293" s="33"/>
      <c r="P293" s="34"/>
      <c r="Q293" s="35"/>
      <c r="R293" s="36"/>
    </row>
    <row r="294" spans="1:18" s="24" customFormat="1" ht="47.25" customHeight="1">
      <c r="A294" s="31"/>
      <c r="B294" s="32"/>
      <c r="C294" s="32"/>
      <c r="D294" s="32"/>
      <c r="E294" s="32"/>
      <c r="F294" s="32"/>
      <c r="G294" s="32"/>
      <c r="H294" s="32"/>
      <c r="I294" s="32"/>
      <c r="J294" s="32"/>
      <c r="K294" s="29"/>
      <c r="L294" s="32"/>
      <c r="M294" s="32"/>
      <c r="N294" s="129"/>
      <c r="O294" s="33"/>
      <c r="P294" s="34"/>
      <c r="Q294" s="35"/>
      <c r="R294" s="36"/>
    </row>
    <row r="295" spans="1:18" s="24" customFormat="1" ht="47.25" customHeight="1">
      <c r="A295" s="31"/>
      <c r="B295" s="32"/>
      <c r="C295" s="32"/>
      <c r="D295" s="32"/>
      <c r="E295" s="32"/>
      <c r="F295" s="32"/>
      <c r="G295" s="32"/>
      <c r="H295" s="32"/>
      <c r="I295" s="32"/>
      <c r="J295" s="32"/>
      <c r="K295" s="29"/>
      <c r="L295" s="32"/>
      <c r="M295" s="32"/>
      <c r="N295" s="129"/>
      <c r="O295" s="33"/>
      <c r="P295" s="34"/>
      <c r="Q295" s="35"/>
      <c r="R295" s="36"/>
    </row>
    <row r="296" spans="1:18" s="24" customFormat="1" ht="47.25" customHeight="1">
      <c r="A296" s="31"/>
      <c r="B296" s="32"/>
      <c r="C296" s="32"/>
      <c r="D296" s="32"/>
      <c r="E296" s="32"/>
      <c r="F296" s="32"/>
      <c r="G296" s="32"/>
      <c r="H296" s="32"/>
      <c r="I296" s="32"/>
      <c r="J296" s="32"/>
      <c r="K296" s="29"/>
      <c r="L296" s="32"/>
      <c r="M296" s="32"/>
      <c r="N296" s="129"/>
      <c r="O296" s="33"/>
      <c r="P296" s="34"/>
      <c r="Q296" s="35"/>
      <c r="R296" s="36"/>
    </row>
    <row r="297" spans="1:18" s="24" customFormat="1" ht="47.25" customHeight="1">
      <c r="A297" s="31"/>
      <c r="B297" s="32"/>
      <c r="C297" s="32"/>
      <c r="D297" s="32"/>
      <c r="E297" s="32"/>
      <c r="F297" s="32"/>
      <c r="G297" s="32"/>
      <c r="H297" s="32"/>
      <c r="I297" s="32"/>
      <c r="J297" s="32"/>
      <c r="K297" s="29"/>
      <c r="L297" s="32"/>
      <c r="M297" s="32"/>
      <c r="N297" s="129"/>
      <c r="O297" s="33"/>
      <c r="P297" s="34"/>
      <c r="Q297" s="35"/>
      <c r="R297" s="36"/>
    </row>
    <row r="298" spans="1:18" s="24" customFormat="1" ht="47.25" customHeight="1">
      <c r="A298" s="31"/>
      <c r="B298" s="32"/>
      <c r="C298" s="32"/>
      <c r="D298" s="32"/>
      <c r="E298" s="32"/>
      <c r="F298" s="32"/>
      <c r="G298" s="32"/>
      <c r="H298" s="32"/>
      <c r="I298" s="32"/>
      <c r="J298" s="32"/>
      <c r="K298" s="29"/>
      <c r="L298" s="32"/>
      <c r="M298" s="32"/>
      <c r="N298" s="129"/>
      <c r="O298" s="33"/>
      <c r="P298" s="34"/>
      <c r="Q298" s="35"/>
      <c r="R298" s="36"/>
    </row>
    <row r="299" spans="1:18" s="24" customFormat="1" ht="47.25" customHeight="1">
      <c r="A299" s="31"/>
      <c r="B299" s="32"/>
      <c r="C299" s="32"/>
      <c r="D299" s="32"/>
      <c r="E299" s="32"/>
      <c r="F299" s="32"/>
      <c r="G299" s="32"/>
      <c r="H299" s="32"/>
      <c r="I299" s="32"/>
      <c r="J299" s="32"/>
      <c r="K299" s="29"/>
      <c r="L299" s="32"/>
      <c r="M299" s="32"/>
      <c r="N299" s="129"/>
      <c r="O299" s="33"/>
      <c r="P299" s="34"/>
      <c r="Q299" s="35"/>
      <c r="R299" s="36"/>
    </row>
    <row r="300" spans="1:18" s="24" customFormat="1" ht="47.25" customHeight="1">
      <c r="A300" s="31"/>
      <c r="B300" s="32"/>
      <c r="C300" s="32"/>
      <c r="D300" s="32"/>
      <c r="E300" s="32"/>
      <c r="F300" s="32"/>
      <c r="G300" s="32"/>
      <c r="H300" s="32"/>
      <c r="I300" s="32"/>
      <c r="J300" s="32"/>
      <c r="K300" s="29"/>
      <c r="L300" s="32"/>
      <c r="M300" s="32"/>
      <c r="N300" s="129"/>
      <c r="O300" s="33"/>
      <c r="P300" s="34"/>
      <c r="Q300" s="35"/>
      <c r="R300" s="36"/>
    </row>
    <row r="301" spans="1:18" s="24" customFormat="1" ht="47.25" customHeight="1">
      <c r="A301" s="31"/>
      <c r="B301" s="32"/>
      <c r="C301" s="32"/>
      <c r="D301" s="32"/>
      <c r="E301" s="32"/>
      <c r="F301" s="32"/>
      <c r="G301" s="32"/>
      <c r="H301" s="32"/>
      <c r="I301" s="32"/>
      <c r="J301" s="32"/>
      <c r="K301" s="29"/>
      <c r="L301" s="32"/>
      <c r="M301" s="32"/>
      <c r="N301" s="129"/>
      <c r="O301" s="33"/>
      <c r="P301" s="34"/>
      <c r="Q301" s="35"/>
      <c r="R301" s="36"/>
    </row>
    <row r="302" spans="1:18" s="24" customFormat="1" ht="47.25" customHeight="1">
      <c r="A302" s="31"/>
      <c r="B302" s="32"/>
      <c r="C302" s="32"/>
      <c r="D302" s="32"/>
      <c r="E302" s="32"/>
      <c r="F302" s="32"/>
      <c r="G302" s="32"/>
      <c r="H302" s="32"/>
      <c r="I302" s="32"/>
      <c r="J302" s="32"/>
      <c r="K302" s="29"/>
      <c r="L302" s="32"/>
      <c r="M302" s="32"/>
      <c r="N302" s="129"/>
      <c r="O302" s="33"/>
      <c r="P302" s="34"/>
      <c r="Q302" s="35"/>
      <c r="R302" s="36"/>
    </row>
    <row r="303" spans="1:18" s="24" customFormat="1">
      <c r="A303" s="31"/>
      <c r="B303" s="32"/>
      <c r="C303" s="32"/>
      <c r="D303" s="32"/>
      <c r="E303" s="32"/>
      <c r="F303" s="32"/>
      <c r="G303" s="32"/>
      <c r="H303" s="32"/>
      <c r="I303" s="32"/>
      <c r="J303" s="32"/>
      <c r="K303" s="29"/>
      <c r="L303" s="32"/>
      <c r="M303" s="32"/>
      <c r="N303" s="129"/>
      <c r="O303" s="33"/>
      <c r="P303" s="34"/>
      <c r="Q303" s="35"/>
      <c r="R303" s="36"/>
    </row>
    <row r="304" spans="1:18" s="24" customFormat="1" ht="47.25" customHeight="1">
      <c r="A304" s="31"/>
      <c r="B304" s="32"/>
      <c r="C304" s="32"/>
      <c r="D304" s="32"/>
      <c r="E304" s="32"/>
      <c r="F304" s="32"/>
      <c r="G304" s="32"/>
      <c r="H304" s="32"/>
      <c r="I304" s="32"/>
      <c r="J304" s="32"/>
      <c r="K304" s="29"/>
      <c r="L304" s="32"/>
      <c r="M304" s="32"/>
      <c r="N304" s="129"/>
      <c r="O304" s="33"/>
      <c r="P304" s="34"/>
      <c r="Q304" s="35"/>
      <c r="R304" s="36"/>
    </row>
    <row r="305" spans="1:18" s="24" customFormat="1" ht="47.25" customHeight="1">
      <c r="A305" s="31"/>
      <c r="B305" s="32"/>
      <c r="C305" s="32"/>
      <c r="D305" s="32"/>
      <c r="E305" s="32"/>
      <c r="F305" s="32"/>
      <c r="G305" s="32"/>
      <c r="H305" s="32"/>
      <c r="I305" s="32"/>
      <c r="J305" s="32"/>
      <c r="K305" s="29"/>
      <c r="L305" s="32"/>
      <c r="M305" s="32"/>
      <c r="N305" s="129"/>
      <c r="O305" s="33"/>
      <c r="P305" s="34"/>
      <c r="Q305" s="35"/>
      <c r="R305" s="36"/>
    </row>
    <row r="306" spans="1:18" s="24" customFormat="1" ht="47.25" customHeight="1">
      <c r="A306" s="31"/>
      <c r="B306" s="32"/>
      <c r="C306" s="32"/>
      <c r="D306" s="32"/>
      <c r="E306" s="32"/>
      <c r="F306" s="32"/>
      <c r="G306" s="32"/>
      <c r="H306" s="32"/>
      <c r="I306" s="32"/>
      <c r="J306" s="32"/>
      <c r="K306" s="29"/>
      <c r="L306" s="32"/>
      <c r="M306" s="32"/>
      <c r="N306" s="129"/>
      <c r="O306" s="33"/>
      <c r="P306" s="34"/>
      <c r="Q306" s="35"/>
      <c r="R306" s="36"/>
    </row>
    <row r="307" spans="1:18" s="24" customFormat="1" ht="47.25" customHeight="1">
      <c r="A307" s="31"/>
      <c r="B307" s="32"/>
      <c r="C307" s="32"/>
      <c r="D307" s="32"/>
      <c r="E307" s="32"/>
      <c r="F307" s="32"/>
      <c r="G307" s="32"/>
      <c r="H307" s="32"/>
      <c r="I307" s="32"/>
      <c r="J307" s="32"/>
      <c r="K307" s="29"/>
      <c r="L307" s="32"/>
      <c r="M307" s="32"/>
      <c r="N307" s="129"/>
      <c r="O307" s="33"/>
      <c r="P307" s="34"/>
      <c r="Q307" s="35"/>
      <c r="R307" s="36"/>
    </row>
    <row r="308" spans="1:18" s="24" customFormat="1" ht="47.25" customHeight="1">
      <c r="A308" s="31"/>
      <c r="B308" s="32"/>
      <c r="C308" s="32"/>
      <c r="D308" s="32"/>
      <c r="E308" s="32"/>
      <c r="F308" s="32"/>
      <c r="G308" s="32"/>
      <c r="H308" s="32"/>
      <c r="I308" s="32"/>
      <c r="J308" s="32"/>
      <c r="K308" s="29"/>
      <c r="L308" s="32"/>
      <c r="M308" s="32"/>
      <c r="N308" s="129"/>
      <c r="O308" s="33"/>
      <c r="P308" s="34"/>
      <c r="Q308" s="35"/>
      <c r="R308" s="36"/>
    </row>
    <row r="309" spans="1:18" s="24" customFormat="1" ht="47.25" customHeight="1">
      <c r="A309" s="31"/>
      <c r="B309" s="32"/>
      <c r="C309" s="32"/>
      <c r="D309" s="32"/>
      <c r="E309" s="32"/>
      <c r="F309" s="32"/>
      <c r="G309" s="32"/>
      <c r="H309" s="32"/>
      <c r="I309" s="32"/>
      <c r="J309" s="32"/>
      <c r="K309" s="29"/>
      <c r="L309" s="32"/>
      <c r="M309" s="32"/>
      <c r="N309" s="129"/>
      <c r="O309" s="33"/>
      <c r="P309" s="34"/>
      <c r="Q309" s="35"/>
      <c r="R309" s="36"/>
    </row>
    <row r="310" spans="1:18" s="24" customFormat="1" ht="47.25" customHeight="1">
      <c r="A310" s="31"/>
      <c r="B310" s="32"/>
      <c r="C310" s="32"/>
      <c r="D310" s="32"/>
      <c r="E310" s="32"/>
      <c r="F310" s="32"/>
      <c r="G310" s="32"/>
      <c r="H310" s="32"/>
      <c r="I310" s="32"/>
      <c r="J310" s="32"/>
      <c r="K310" s="29"/>
      <c r="L310" s="32"/>
      <c r="M310" s="32"/>
      <c r="N310" s="129"/>
      <c r="O310" s="33"/>
      <c r="P310" s="34"/>
      <c r="Q310" s="35"/>
      <c r="R310" s="36"/>
    </row>
    <row r="311" spans="1:18" s="24" customFormat="1">
      <c r="A311" s="31"/>
      <c r="B311" s="32"/>
      <c r="C311" s="32"/>
      <c r="D311" s="32"/>
      <c r="E311" s="32"/>
      <c r="F311" s="32"/>
      <c r="G311" s="32"/>
      <c r="H311" s="32"/>
      <c r="I311" s="32"/>
      <c r="J311" s="32"/>
      <c r="K311" s="29"/>
      <c r="L311" s="32"/>
      <c r="M311" s="32"/>
      <c r="N311" s="129"/>
      <c r="O311" s="33"/>
      <c r="P311" s="34"/>
      <c r="Q311" s="35"/>
      <c r="R311" s="36"/>
    </row>
    <row r="312" spans="1:18" s="24" customFormat="1">
      <c r="A312" s="31"/>
      <c r="B312" s="32"/>
      <c r="C312" s="32"/>
      <c r="D312" s="32"/>
      <c r="E312" s="32"/>
      <c r="F312" s="32"/>
      <c r="G312" s="32"/>
      <c r="H312" s="32"/>
      <c r="I312" s="32"/>
      <c r="J312" s="32"/>
      <c r="K312" s="29"/>
      <c r="L312" s="32"/>
      <c r="M312" s="32"/>
      <c r="N312" s="129"/>
      <c r="O312" s="33"/>
      <c r="P312" s="34"/>
      <c r="Q312" s="35"/>
      <c r="R312" s="36"/>
    </row>
    <row r="313" spans="1:18" s="24" customFormat="1" ht="47.25" customHeight="1">
      <c r="A313" s="31"/>
      <c r="B313" s="32"/>
      <c r="C313" s="32"/>
      <c r="D313" s="32"/>
      <c r="E313" s="32"/>
      <c r="F313" s="32"/>
      <c r="G313" s="32"/>
      <c r="H313" s="32"/>
      <c r="I313" s="32"/>
      <c r="J313" s="32"/>
      <c r="K313" s="29"/>
      <c r="L313" s="32"/>
      <c r="M313" s="32"/>
      <c r="N313" s="129"/>
      <c r="O313" s="33"/>
      <c r="P313" s="34"/>
      <c r="Q313" s="35"/>
      <c r="R313" s="36"/>
    </row>
    <row r="314" spans="1:18" s="24" customFormat="1" ht="47.25" customHeight="1">
      <c r="A314" s="31"/>
      <c r="B314" s="32"/>
      <c r="C314" s="32"/>
      <c r="D314" s="32"/>
      <c r="E314" s="32"/>
      <c r="F314" s="32"/>
      <c r="G314" s="32"/>
      <c r="H314" s="32"/>
      <c r="I314" s="32"/>
      <c r="J314" s="32"/>
      <c r="K314" s="29"/>
      <c r="L314" s="32"/>
      <c r="M314" s="32"/>
      <c r="N314" s="129"/>
      <c r="O314" s="33"/>
      <c r="P314" s="34"/>
      <c r="Q314" s="35"/>
      <c r="R314" s="36"/>
    </row>
    <row r="315" spans="1:18" s="24" customFormat="1" ht="47.25" customHeight="1">
      <c r="A315" s="31"/>
      <c r="B315" s="32"/>
      <c r="C315" s="32"/>
      <c r="D315" s="32"/>
      <c r="E315" s="32"/>
      <c r="F315" s="32"/>
      <c r="G315" s="32"/>
      <c r="H315" s="32"/>
      <c r="I315" s="32"/>
      <c r="J315" s="32"/>
      <c r="K315" s="29"/>
      <c r="L315" s="32"/>
      <c r="M315" s="32"/>
      <c r="N315" s="129"/>
      <c r="O315" s="33"/>
      <c r="P315" s="34"/>
      <c r="Q315" s="35"/>
      <c r="R315" s="36"/>
    </row>
    <row r="316" spans="1:18" s="24" customFormat="1" ht="47.25" customHeight="1">
      <c r="A316" s="31"/>
      <c r="B316" s="32"/>
      <c r="C316" s="32"/>
      <c r="D316" s="32"/>
      <c r="E316" s="32"/>
      <c r="F316" s="32"/>
      <c r="G316" s="32"/>
      <c r="H316" s="32"/>
      <c r="I316" s="32"/>
      <c r="J316" s="32"/>
      <c r="K316" s="29"/>
      <c r="L316" s="32"/>
      <c r="M316" s="32"/>
      <c r="N316" s="129"/>
      <c r="O316" s="33"/>
      <c r="P316" s="34"/>
      <c r="Q316" s="35"/>
      <c r="R316" s="36"/>
    </row>
    <row r="317" spans="1:18" s="24" customFormat="1" ht="47.25" customHeight="1">
      <c r="A317" s="31"/>
      <c r="B317" s="32"/>
      <c r="C317" s="32"/>
      <c r="D317" s="32"/>
      <c r="E317" s="32"/>
      <c r="F317" s="32"/>
      <c r="G317" s="32"/>
      <c r="H317" s="32"/>
      <c r="I317" s="32"/>
      <c r="J317" s="32"/>
      <c r="K317" s="29"/>
      <c r="L317" s="32"/>
      <c r="M317" s="32"/>
      <c r="N317" s="129"/>
      <c r="O317" s="33"/>
      <c r="P317" s="34"/>
      <c r="Q317" s="35"/>
      <c r="R317" s="36"/>
    </row>
    <row r="318" spans="1:18" s="24" customFormat="1" ht="47.25" customHeight="1">
      <c r="A318" s="31"/>
      <c r="B318" s="32"/>
      <c r="C318" s="32"/>
      <c r="D318" s="32"/>
      <c r="E318" s="32"/>
      <c r="F318" s="32"/>
      <c r="G318" s="32"/>
      <c r="H318" s="32"/>
      <c r="I318" s="32"/>
      <c r="J318" s="32"/>
      <c r="K318" s="29"/>
      <c r="L318" s="32"/>
      <c r="M318" s="32"/>
      <c r="N318" s="129"/>
      <c r="O318" s="33"/>
      <c r="P318" s="34"/>
      <c r="Q318" s="35"/>
      <c r="R318" s="36"/>
    </row>
    <row r="319" spans="1:18" s="24" customFormat="1" ht="47.25" customHeight="1">
      <c r="A319" s="31"/>
      <c r="B319" s="32"/>
      <c r="C319" s="32"/>
      <c r="D319" s="32"/>
      <c r="E319" s="32"/>
      <c r="F319" s="32"/>
      <c r="G319" s="32"/>
      <c r="H319" s="32"/>
      <c r="I319" s="32"/>
      <c r="J319" s="32"/>
      <c r="K319" s="29"/>
      <c r="L319" s="32"/>
      <c r="M319" s="32"/>
      <c r="N319" s="129"/>
      <c r="O319" s="33"/>
      <c r="P319" s="34"/>
      <c r="Q319" s="35"/>
      <c r="R319" s="36"/>
    </row>
    <row r="320" spans="1:18" s="24" customFormat="1" ht="47.25" customHeight="1">
      <c r="A320" s="31"/>
      <c r="B320" s="32"/>
      <c r="C320" s="32"/>
      <c r="D320" s="32"/>
      <c r="E320" s="32"/>
      <c r="F320" s="32"/>
      <c r="G320" s="32"/>
      <c r="H320" s="32"/>
      <c r="I320" s="32"/>
      <c r="J320" s="32"/>
      <c r="K320" s="29"/>
      <c r="L320" s="32"/>
      <c r="M320" s="32"/>
      <c r="N320" s="129"/>
      <c r="O320" s="33"/>
      <c r="P320" s="34"/>
      <c r="Q320" s="35"/>
      <c r="R320" s="36"/>
    </row>
    <row r="321" spans="1:18" s="24" customFormat="1" ht="47.25" customHeight="1">
      <c r="A321" s="31"/>
      <c r="B321" s="32"/>
      <c r="C321" s="32"/>
      <c r="D321" s="32"/>
      <c r="E321" s="32"/>
      <c r="F321" s="32"/>
      <c r="G321" s="32"/>
      <c r="H321" s="32"/>
      <c r="I321" s="32"/>
      <c r="J321" s="32"/>
      <c r="K321" s="29"/>
      <c r="L321" s="32"/>
      <c r="M321" s="32"/>
      <c r="N321" s="129"/>
      <c r="O321" s="33"/>
      <c r="P321" s="34"/>
      <c r="Q321" s="35"/>
      <c r="R321" s="36"/>
    </row>
    <row r="322" spans="1:18" s="24" customFormat="1" ht="47.25" customHeight="1">
      <c r="A322" s="31"/>
      <c r="B322" s="32"/>
      <c r="C322" s="32"/>
      <c r="D322" s="32"/>
      <c r="E322" s="32"/>
      <c r="F322" s="32"/>
      <c r="G322" s="32"/>
      <c r="H322" s="32"/>
      <c r="I322" s="32"/>
      <c r="J322" s="32"/>
      <c r="K322" s="29"/>
      <c r="L322" s="32"/>
      <c r="M322" s="32"/>
      <c r="N322" s="129"/>
      <c r="O322" s="33"/>
      <c r="P322" s="34"/>
      <c r="Q322" s="35"/>
      <c r="R322" s="36"/>
    </row>
    <row r="323" spans="1:18" s="24" customFormat="1">
      <c r="A323" s="31"/>
      <c r="B323" s="32"/>
      <c r="C323" s="32"/>
      <c r="D323" s="32"/>
      <c r="E323" s="32"/>
      <c r="F323" s="32"/>
      <c r="G323" s="32"/>
      <c r="H323" s="32"/>
      <c r="I323" s="32"/>
      <c r="J323" s="32"/>
      <c r="K323" s="29"/>
      <c r="L323" s="32"/>
      <c r="M323" s="32"/>
      <c r="N323" s="129"/>
      <c r="O323" s="33"/>
      <c r="P323" s="34"/>
      <c r="Q323" s="35"/>
      <c r="R323" s="36"/>
    </row>
    <row r="324" spans="1:18" s="24" customFormat="1" ht="47.25" customHeight="1">
      <c r="A324" s="31"/>
      <c r="B324" s="32"/>
      <c r="C324" s="32"/>
      <c r="D324" s="32"/>
      <c r="E324" s="32"/>
      <c r="F324" s="32"/>
      <c r="G324" s="32"/>
      <c r="H324" s="32"/>
      <c r="I324" s="32"/>
      <c r="J324" s="32"/>
      <c r="K324" s="29"/>
      <c r="L324" s="32"/>
      <c r="M324" s="32"/>
      <c r="N324" s="129"/>
      <c r="O324" s="33"/>
      <c r="P324" s="34"/>
      <c r="Q324" s="35"/>
      <c r="R324" s="36"/>
    </row>
    <row r="325" spans="1:18" s="24" customFormat="1" ht="47.25" customHeight="1">
      <c r="A325" s="31"/>
      <c r="B325" s="32"/>
      <c r="C325" s="32"/>
      <c r="D325" s="32"/>
      <c r="E325" s="32"/>
      <c r="F325" s="32"/>
      <c r="G325" s="32"/>
      <c r="H325" s="32"/>
      <c r="I325" s="32"/>
      <c r="J325" s="32"/>
      <c r="K325" s="29"/>
      <c r="L325" s="32"/>
      <c r="M325" s="32"/>
      <c r="N325" s="129"/>
      <c r="O325" s="33"/>
      <c r="P325" s="34"/>
      <c r="Q325" s="35"/>
      <c r="R325" s="36"/>
    </row>
    <row r="326" spans="1:18" s="24" customFormat="1" ht="47.25" customHeight="1">
      <c r="A326" s="31"/>
      <c r="B326" s="32"/>
      <c r="C326" s="32"/>
      <c r="D326" s="32"/>
      <c r="E326" s="32"/>
      <c r="F326" s="32"/>
      <c r="G326" s="32"/>
      <c r="H326" s="32"/>
      <c r="I326" s="32"/>
      <c r="J326" s="32"/>
      <c r="K326" s="29"/>
      <c r="L326" s="32"/>
      <c r="M326" s="32"/>
      <c r="N326" s="129"/>
      <c r="O326" s="33"/>
      <c r="P326" s="34"/>
      <c r="Q326" s="35"/>
      <c r="R326" s="36"/>
    </row>
    <row r="327" spans="1:18" s="24" customFormat="1" ht="47.25" customHeight="1">
      <c r="A327" s="31"/>
      <c r="B327" s="32"/>
      <c r="C327" s="32"/>
      <c r="D327" s="32"/>
      <c r="E327" s="32"/>
      <c r="F327" s="32"/>
      <c r="G327" s="32"/>
      <c r="H327" s="32"/>
      <c r="I327" s="32"/>
      <c r="J327" s="32"/>
      <c r="K327" s="29"/>
      <c r="L327" s="32"/>
      <c r="M327" s="32"/>
      <c r="N327" s="129"/>
      <c r="O327" s="33"/>
      <c r="P327" s="34"/>
      <c r="Q327" s="35"/>
      <c r="R327" s="36"/>
    </row>
    <row r="328" spans="1:18" s="24" customFormat="1" ht="47.25" customHeight="1">
      <c r="A328" s="31"/>
      <c r="B328" s="32"/>
      <c r="C328" s="32"/>
      <c r="D328" s="32"/>
      <c r="E328" s="32"/>
      <c r="F328" s="32"/>
      <c r="G328" s="32"/>
      <c r="H328" s="32"/>
      <c r="I328" s="32"/>
      <c r="J328" s="32"/>
      <c r="K328" s="29"/>
      <c r="L328" s="32"/>
      <c r="M328" s="32"/>
      <c r="N328" s="129"/>
      <c r="O328" s="33"/>
      <c r="P328" s="34"/>
      <c r="Q328" s="35"/>
      <c r="R328" s="36"/>
    </row>
    <row r="329" spans="1:18" s="24" customFormat="1" ht="47.25" customHeight="1">
      <c r="A329" s="31"/>
      <c r="B329" s="32"/>
      <c r="C329" s="32"/>
      <c r="D329" s="32"/>
      <c r="E329" s="32"/>
      <c r="F329" s="32"/>
      <c r="G329" s="32"/>
      <c r="H329" s="32"/>
      <c r="I329" s="32"/>
      <c r="J329" s="32"/>
      <c r="K329" s="29"/>
      <c r="L329" s="32"/>
      <c r="M329" s="32"/>
      <c r="N329" s="129"/>
      <c r="O329" s="33"/>
      <c r="P329" s="34"/>
      <c r="Q329" s="35"/>
      <c r="R329" s="36"/>
    </row>
    <row r="330" spans="1:18" s="24" customFormat="1" ht="47.25" customHeight="1">
      <c r="A330" s="31"/>
      <c r="B330" s="32"/>
      <c r="C330" s="32"/>
      <c r="D330" s="32"/>
      <c r="E330" s="32"/>
      <c r="F330" s="32"/>
      <c r="G330" s="32"/>
      <c r="H330" s="32"/>
      <c r="I330" s="32"/>
      <c r="J330" s="32"/>
      <c r="K330" s="29"/>
      <c r="L330" s="32"/>
      <c r="M330" s="32"/>
      <c r="N330" s="129"/>
      <c r="O330" s="33"/>
      <c r="P330" s="34"/>
      <c r="Q330" s="35"/>
      <c r="R330" s="36"/>
    </row>
    <row r="331" spans="1:18" s="24" customFormat="1" ht="47.25" customHeight="1">
      <c r="A331" s="31"/>
      <c r="B331" s="32"/>
      <c r="C331" s="32"/>
      <c r="D331" s="32"/>
      <c r="E331" s="32"/>
      <c r="F331" s="32"/>
      <c r="G331" s="32"/>
      <c r="H331" s="32"/>
      <c r="I331" s="32"/>
      <c r="J331" s="32"/>
      <c r="K331" s="29"/>
      <c r="L331" s="32"/>
      <c r="M331" s="32"/>
      <c r="N331" s="129"/>
      <c r="O331" s="33"/>
      <c r="P331" s="34"/>
      <c r="Q331" s="35"/>
      <c r="R331" s="36"/>
    </row>
    <row r="332" spans="1:18" s="24" customFormat="1" ht="47.25" customHeight="1">
      <c r="A332" s="31"/>
      <c r="B332" s="32"/>
      <c r="C332" s="32"/>
      <c r="D332" s="32"/>
      <c r="E332" s="32"/>
      <c r="F332" s="32"/>
      <c r="G332" s="32"/>
      <c r="H332" s="32"/>
      <c r="I332" s="32"/>
      <c r="J332" s="32"/>
      <c r="K332" s="29"/>
      <c r="L332" s="32"/>
      <c r="M332" s="32"/>
      <c r="N332" s="129"/>
      <c r="O332" s="33"/>
      <c r="P332" s="34"/>
      <c r="Q332" s="35"/>
      <c r="R332" s="36"/>
    </row>
    <row r="333" spans="1:18" s="24" customFormat="1" ht="47.25" customHeight="1">
      <c r="A333" s="31"/>
      <c r="B333" s="32"/>
      <c r="C333" s="32"/>
      <c r="D333" s="32"/>
      <c r="E333" s="32"/>
      <c r="F333" s="32"/>
      <c r="G333" s="32"/>
      <c r="H333" s="32"/>
      <c r="I333" s="32"/>
      <c r="J333" s="32"/>
      <c r="K333" s="29"/>
      <c r="L333" s="32"/>
      <c r="M333" s="32"/>
      <c r="N333" s="129"/>
      <c r="O333" s="33"/>
      <c r="P333" s="34"/>
      <c r="Q333" s="35"/>
      <c r="R333" s="36"/>
    </row>
    <row r="334" spans="1:18" s="24" customFormat="1" ht="47.25" customHeight="1">
      <c r="A334" s="31"/>
      <c r="B334" s="32"/>
      <c r="C334" s="32"/>
      <c r="D334" s="32"/>
      <c r="E334" s="32"/>
      <c r="F334" s="32"/>
      <c r="G334" s="32"/>
      <c r="H334" s="32"/>
      <c r="I334" s="32"/>
      <c r="J334" s="32"/>
      <c r="K334" s="29"/>
      <c r="L334" s="32"/>
      <c r="M334" s="32"/>
      <c r="N334" s="129"/>
      <c r="O334" s="33"/>
      <c r="P334" s="34"/>
      <c r="Q334" s="35"/>
      <c r="R334" s="36"/>
    </row>
    <row r="335" spans="1:18" s="24" customFormat="1">
      <c r="A335" s="31"/>
      <c r="B335" s="32"/>
      <c r="C335" s="32"/>
      <c r="D335" s="32"/>
      <c r="E335" s="32"/>
      <c r="F335" s="32"/>
      <c r="G335" s="32"/>
      <c r="H335" s="32"/>
      <c r="I335" s="32"/>
      <c r="J335" s="32"/>
      <c r="K335" s="29"/>
      <c r="L335" s="32"/>
      <c r="M335" s="32"/>
      <c r="N335" s="129"/>
      <c r="O335" s="33"/>
      <c r="P335" s="34"/>
      <c r="Q335" s="35"/>
      <c r="R335" s="36"/>
    </row>
    <row r="336" spans="1:18" s="24" customFormat="1" ht="47.25" customHeight="1">
      <c r="A336" s="31"/>
      <c r="B336" s="32"/>
      <c r="C336" s="32"/>
      <c r="D336" s="32"/>
      <c r="E336" s="32"/>
      <c r="F336" s="32"/>
      <c r="G336" s="32"/>
      <c r="H336" s="32"/>
      <c r="I336" s="32"/>
      <c r="J336" s="32"/>
      <c r="K336" s="29"/>
      <c r="L336" s="32"/>
      <c r="M336" s="32"/>
      <c r="N336" s="129"/>
      <c r="O336" s="33"/>
      <c r="P336" s="34"/>
      <c r="Q336" s="35"/>
      <c r="R336" s="36"/>
    </row>
    <row r="337" spans="1:18" s="24" customFormat="1" ht="47.25" customHeight="1">
      <c r="A337" s="31"/>
      <c r="B337" s="32"/>
      <c r="C337" s="32"/>
      <c r="D337" s="32"/>
      <c r="E337" s="32"/>
      <c r="F337" s="32"/>
      <c r="G337" s="32"/>
      <c r="H337" s="32"/>
      <c r="I337" s="32"/>
      <c r="J337" s="32"/>
      <c r="K337" s="29"/>
      <c r="L337" s="32"/>
      <c r="M337" s="32"/>
      <c r="N337" s="129"/>
      <c r="O337" s="33"/>
      <c r="P337" s="34"/>
      <c r="Q337" s="35"/>
      <c r="R337" s="36"/>
    </row>
    <row r="338" spans="1:18" s="24" customFormat="1" ht="47.25" customHeight="1">
      <c r="A338" s="31"/>
      <c r="B338" s="32"/>
      <c r="C338" s="32"/>
      <c r="D338" s="32"/>
      <c r="E338" s="32"/>
      <c r="F338" s="32"/>
      <c r="G338" s="32"/>
      <c r="H338" s="32"/>
      <c r="I338" s="32"/>
      <c r="J338" s="32"/>
      <c r="K338" s="29"/>
      <c r="L338" s="32"/>
      <c r="M338" s="32"/>
      <c r="N338" s="129"/>
      <c r="O338" s="33"/>
      <c r="P338" s="34"/>
      <c r="Q338" s="35"/>
      <c r="R338" s="36"/>
    </row>
    <row r="339" spans="1:18" s="24" customFormat="1">
      <c r="A339" s="31"/>
      <c r="B339" s="32"/>
      <c r="C339" s="32"/>
      <c r="D339" s="32"/>
      <c r="E339" s="32"/>
      <c r="F339" s="32"/>
      <c r="G339" s="32"/>
      <c r="H339" s="32"/>
      <c r="I339" s="32"/>
      <c r="J339" s="32"/>
      <c r="K339" s="29"/>
      <c r="L339" s="32"/>
      <c r="M339" s="32"/>
      <c r="N339" s="129"/>
      <c r="O339" s="33"/>
      <c r="P339" s="34"/>
      <c r="Q339" s="35"/>
      <c r="R339" s="36"/>
    </row>
    <row r="340" spans="1:18" s="24" customFormat="1" ht="47.25" customHeight="1">
      <c r="A340" s="31"/>
      <c r="B340" s="32"/>
      <c r="C340" s="32"/>
      <c r="D340" s="32"/>
      <c r="E340" s="32"/>
      <c r="F340" s="32"/>
      <c r="G340" s="32"/>
      <c r="H340" s="32"/>
      <c r="I340" s="32"/>
      <c r="J340" s="32"/>
      <c r="K340" s="29"/>
      <c r="L340" s="32"/>
      <c r="M340" s="32"/>
      <c r="N340" s="129"/>
      <c r="O340" s="33"/>
      <c r="P340" s="34"/>
      <c r="Q340" s="35"/>
      <c r="R340" s="36"/>
    </row>
    <row r="341" spans="1:18" s="24" customFormat="1">
      <c r="A341" s="31"/>
      <c r="B341" s="32"/>
      <c r="C341" s="32"/>
      <c r="D341" s="32"/>
      <c r="E341" s="32"/>
      <c r="F341" s="32"/>
      <c r="G341" s="32"/>
      <c r="H341" s="32"/>
      <c r="I341" s="32"/>
      <c r="J341" s="32"/>
      <c r="K341" s="29"/>
      <c r="L341" s="32"/>
      <c r="M341" s="32"/>
      <c r="N341" s="129"/>
      <c r="O341" s="33"/>
      <c r="P341" s="34"/>
      <c r="Q341" s="35"/>
      <c r="R341" s="36"/>
    </row>
    <row r="342" spans="1:18" s="24" customFormat="1" ht="47.25" customHeight="1">
      <c r="A342" s="31"/>
      <c r="B342" s="32"/>
      <c r="C342" s="32"/>
      <c r="D342" s="32"/>
      <c r="E342" s="32"/>
      <c r="F342" s="32"/>
      <c r="G342" s="32"/>
      <c r="H342" s="32"/>
      <c r="I342" s="32"/>
      <c r="J342" s="32"/>
      <c r="K342" s="29"/>
      <c r="L342" s="32"/>
      <c r="M342" s="32"/>
      <c r="N342" s="129"/>
      <c r="O342" s="33"/>
      <c r="P342" s="34"/>
      <c r="Q342" s="35"/>
      <c r="R342" s="36"/>
    </row>
    <row r="343" spans="1:18" s="24" customFormat="1">
      <c r="A343" s="31"/>
      <c r="B343" s="32"/>
      <c r="C343" s="32"/>
      <c r="D343" s="32"/>
      <c r="E343" s="32"/>
      <c r="F343" s="32"/>
      <c r="G343" s="32"/>
      <c r="H343" s="32"/>
      <c r="I343" s="32"/>
      <c r="J343" s="32"/>
      <c r="K343" s="29"/>
      <c r="L343" s="32"/>
      <c r="M343" s="32"/>
      <c r="N343" s="129"/>
      <c r="O343" s="33"/>
      <c r="P343" s="34"/>
      <c r="Q343" s="35"/>
      <c r="R343" s="36"/>
    </row>
    <row r="344" spans="1:18" s="24" customFormat="1" ht="47.25" customHeight="1">
      <c r="A344" s="31"/>
      <c r="B344" s="32"/>
      <c r="C344" s="32"/>
      <c r="D344" s="32"/>
      <c r="E344" s="32"/>
      <c r="F344" s="32"/>
      <c r="G344" s="32"/>
      <c r="H344" s="32"/>
      <c r="I344" s="32"/>
      <c r="J344" s="32"/>
      <c r="K344" s="29"/>
      <c r="L344" s="32"/>
      <c r="M344" s="32"/>
      <c r="N344" s="129"/>
      <c r="O344" s="33"/>
      <c r="P344" s="34"/>
      <c r="Q344" s="35"/>
      <c r="R344" s="36"/>
    </row>
    <row r="345" spans="1:18" s="24" customFormat="1">
      <c r="A345" s="31"/>
      <c r="B345" s="32"/>
      <c r="C345" s="32"/>
      <c r="D345" s="32"/>
      <c r="E345" s="32"/>
      <c r="F345" s="32"/>
      <c r="G345" s="32"/>
      <c r="H345" s="32"/>
      <c r="I345" s="32"/>
      <c r="J345" s="32"/>
      <c r="K345" s="29"/>
      <c r="L345" s="32"/>
      <c r="M345" s="32"/>
      <c r="N345" s="129"/>
      <c r="O345" s="33"/>
      <c r="P345" s="34"/>
      <c r="Q345" s="35"/>
      <c r="R345" s="36"/>
    </row>
    <row r="346" spans="1:18" s="24" customFormat="1" ht="27" customHeight="1">
      <c r="A346" s="31"/>
      <c r="B346" s="32"/>
      <c r="C346" s="32"/>
      <c r="D346" s="32"/>
      <c r="E346" s="32"/>
      <c r="F346" s="32"/>
      <c r="G346" s="32"/>
      <c r="H346" s="32"/>
      <c r="I346" s="32"/>
      <c r="J346" s="32"/>
      <c r="K346" s="29"/>
      <c r="L346" s="32"/>
      <c r="M346" s="32"/>
      <c r="N346" s="129"/>
      <c r="O346" s="33"/>
      <c r="P346" s="34"/>
      <c r="Q346" s="35"/>
      <c r="R346" s="36"/>
    </row>
    <row r="347" spans="1:18" s="24" customFormat="1" ht="46.5" customHeight="1">
      <c r="A347" s="31"/>
      <c r="B347" s="32"/>
      <c r="C347" s="32"/>
      <c r="D347" s="32"/>
      <c r="E347" s="32"/>
      <c r="F347" s="32"/>
      <c r="G347" s="32"/>
      <c r="H347" s="32"/>
      <c r="I347" s="32"/>
      <c r="J347" s="32"/>
      <c r="K347" s="29"/>
      <c r="L347" s="32"/>
      <c r="M347" s="32"/>
      <c r="N347" s="129"/>
      <c r="O347" s="33"/>
      <c r="P347" s="34"/>
      <c r="Q347" s="35"/>
      <c r="R347" s="36"/>
    </row>
    <row r="348" spans="1:18" s="24" customFormat="1">
      <c r="A348" s="31"/>
      <c r="B348" s="32"/>
      <c r="C348" s="32"/>
      <c r="D348" s="32"/>
      <c r="E348" s="32"/>
      <c r="F348" s="32"/>
      <c r="G348" s="32"/>
      <c r="H348" s="32"/>
      <c r="I348" s="32"/>
      <c r="J348" s="32"/>
      <c r="K348" s="29"/>
      <c r="L348" s="32"/>
      <c r="M348" s="32"/>
      <c r="N348" s="129"/>
      <c r="O348" s="33"/>
      <c r="P348" s="34"/>
      <c r="Q348" s="35"/>
      <c r="R348" s="36"/>
    </row>
    <row r="349" spans="1:18" s="24" customFormat="1" ht="46.5" customHeight="1">
      <c r="A349" s="31"/>
      <c r="B349" s="32"/>
      <c r="C349" s="32"/>
      <c r="D349" s="32"/>
      <c r="E349" s="32"/>
      <c r="F349" s="32"/>
      <c r="G349" s="32"/>
      <c r="H349" s="32"/>
      <c r="I349" s="32"/>
      <c r="J349" s="32"/>
      <c r="K349" s="29"/>
      <c r="L349" s="32"/>
      <c r="M349" s="32"/>
      <c r="N349" s="129"/>
      <c r="O349" s="33"/>
      <c r="P349" s="34"/>
      <c r="Q349" s="35"/>
      <c r="R349" s="36"/>
    </row>
    <row r="350" spans="1:18" s="24" customFormat="1" ht="47.25" customHeight="1">
      <c r="A350" s="31"/>
      <c r="B350" s="32"/>
      <c r="C350" s="32"/>
      <c r="D350" s="32"/>
      <c r="E350" s="32"/>
      <c r="F350" s="32"/>
      <c r="G350" s="32"/>
      <c r="H350" s="32"/>
      <c r="I350" s="32"/>
      <c r="J350" s="32"/>
      <c r="K350" s="29"/>
      <c r="L350" s="32"/>
      <c r="M350" s="32"/>
      <c r="N350" s="129"/>
      <c r="O350" s="33"/>
      <c r="P350" s="34"/>
      <c r="Q350" s="35"/>
      <c r="R350" s="36"/>
    </row>
    <row r="351" spans="1:18" s="24" customFormat="1" ht="47.25" customHeight="1">
      <c r="A351" s="31"/>
      <c r="B351" s="32"/>
      <c r="C351" s="32"/>
      <c r="D351" s="32"/>
      <c r="E351" s="32"/>
      <c r="F351" s="32"/>
      <c r="G351" s="32"/>
      <c r="H351" s="32"/>
      <c r="I351" s="32"/>
      <c r="J351" s="32"/>
      <c r="K351" s="29"/>
      <c r="L351" s="32"/>
      <c r="M351" s="32"/>
      <c r="N351" s="129"/>
      <c r="O351" s="33"/>
      <c r="P351" s="34"/>
      <c r="Q351" s="35"/>
      <c r="R351" s="36"/>
    </row>
    <row r="352" spans="1:18" s="24" customFormat="1" ht="47.25" customHeight="1">
      <c r="A352" s="31"/>
      <c r="B352" s="32"/>
      <c r="C352" s="32"/>
      <c r="D352" s="32"/>
      <c r="E352" s="32"/>
      <c r="F352" s="32"/>
      <c r="G352" s="32"/>
      <c r="H352" s="32"/>
      <c r="I352" s="32"/>
      <c r="J352" s="32"/>
      <c r="K352" s="29"/>
      <c r="L352" s="32"/>
      <c r="M352" s="32"/>
      <c r="N352" s="129"/>
      <c r="O352" s="33"/>
      <c r="P352" s="34"/>
      <c r="Q352" s="35"/>
      <c r="R352" s="36"/>
    </row>
    <row r="353" spans="1:18" s="24" customFormat="1" ht="47.25" customHeight="1">
      <c r="A353" s="31"/>
      <c r="B353" s="32"/>
      <c r="C353" s="32"/>
      <c r="D353" s="32"/>
      <c r="E353" s="32"/>
      <c r="F353" s="32"/>
      <c r="G353" s="32"/>
      <c r="H353" s="32"/>
      <c r="I353" s="32"/>
      <c r="J353" s="32"/>
      <c r="K353" s="29"/>
      <c r="L353" s="32"/>
      <c r="M353" s="32"/>
      <c r="N353" s="129"/>
      <c r="O353" s="33"/>
      <c r="P353" s="34"/>
      <c r="Q353" s="35"/>
      <c r="R353" s="36"/>
    </row>
    <row r="354" spans="1:18" s="24" customFormat="1">
      <c r="A354" s="31"/>
      <c r="B354" s="32"/>
      <c r="C354" s="32"/>
      <c r="D354" s="32"/>
      <c r="E354" s="32"/>
      <c r="F354" s="32"/>
      <c r="G354" s="32"/>
      <c r="H354" s="32"/>
      <c r="I354" s="32"/>
      <c r="J354" s="32"/>
      <c r="K354" s="29"/>
      <c r="L354" s="32"/>
      <c r="M354" s="32"/>
      <c r="N354" s="129"/>
      <c r="O354" s="33"/>
      <c r="P354" s="34"/>
      <c r="Q354" s="35"/>
      <c r="R354" s="36"/>
    </row>
    <row r="355" spans="1:18" s="24" customFormat="1">
      <c r="A355" s="31"/>
      <c r="B355" s="32"/>
      <c r="C355" s="32"/>
      <c r="D355" s="32"/>
      <c r="E355" s="32"/>
      <c r="F355" s="32"/>
      <c r="G355" s="32"/>
      <c r="H355" s="32"/>
      <c r="I355" s="32"/>
      <c r="J355" s="32"/>
      <c r="K355" s="29"/>
      <c r="L355" s="32"/>
      <c r="M355" s="32"/>
      <c r="N355" s="129"/>
      <c r="O355" s="33"/>
      <c r="P355" s="34"/>
      <c r="Q355" s="35"/>
      <c r="R355" s="36"/>
    </row>
    <row r="356" spans="1:18" s="24" customFormat="1" ht="46.5" customHeight="1">
      <c r="A356" s="31"/>
      <c r="B356" s="32"/>
      <c r="C356" s="32"/>
      <c r="D356" s="32"/>
      <c r="E356" s="32"/>
      <c r="F356" s="32"/>
      <c r="G356" s="32"/>
      <c r="H356" s="32"/>
      <c r="I356" s="32"/>
      <c r="J356" s="32"/>
      <c r="K356" s="29"/>
      <c r="L356" s="32"/>
      <c r="M356" s="32"/>
      <c r="N356" s="129"/>
      <c r="O356" s="33"/>
      <c r="P356" s="34"/>
      <c r="Q356" s="35"/>
      <c r="R356" s="36"/>
    </row>
    <row r="357" spans="1:18" s="24" customFormat="1" ht="47.25" customHeight="1">
      <c r="A357" s="31"/>
      <c r="B357" s="32"/>
      <c r="C357" s="32"/>
      <c r="D357" s="32"/>
      <c r="E357" s="32"/>
      <c r="F357" s="32"/>
      <c r="G357" s="32"/>
      <c r="H357" s="32"/>
      <c r="I357" s="32"/>
      <c r="J357" s="32"/>
      <c r="K357" s="29"/>
      <c r="L357" s="32"/>
      <c r="M357" s="32"/>
      <c r="N357" s="129"/>
      <c r="O357" s="33"/>
      <c r="P357" s="34"/>
      <c r="Q357" s="35"/>
      <c r="R357" s="36"/>
    </row>
    <row r="358" spans="1:18" s="24" customFormat="1">
      <c r="A358" s="31"/>
      <c r="B358" s="32"/>
      <c r="C358" s="32"/>
      <c r="D358" s="32"/>
      <c r="E358" s="32"/>
      <c r="F358" s="32"/>
      <c r="G358" s="32"/>
      <c r="H358" s="32"/>
      <c r="I358" s="32"/>
      <c r="J358" s="32"/>
      <c r="K358" s="29"/>
      <c r="L358" s="32"/>
      <c r="M358" s="32"/>
      <c r="N358" s="129"/>
      <c r="O358" s="33"/>
      <c r="P358" s="34"/>
      <c r="Q358" s="35"/>
      <c r="R358" s="36"/>
    </row>
    <row r="359" spans="1:18" s="24" customFormat="1">
      <c r="A359" s="31"/>
      <c r="B359" s="32"/>
      <c r="C359" s="32"/>
      <c r="D359" s="32"/>
      <c r="E359" s="32"/>
      <c r="F359" s="32"/>
      <c r="G359" s="32"/>
      <c r="H359" s="32"/>
      <c r="I359" s="32"/>
      <c r="J359" s="32"/>
      <c r="K359" s="29"/>
      <c r="L359" s="32"/>
      <c r="M359" s="32"/>
      <c r="N359" s="129"/>
      <c r="O359" s="33"/>
      <c r="P359" s="34"/>
      <c r="Q359" s="35"/>
      <c r="R359" s="36"/>
    </row>
    <row r="360" spans="1:18" s="24" customFormat="1">
      <c r="A360" s="31"/>
      <c r="B360" s="32"/>
      <c r="C360" s="32"/>
      <c r="D360" s="32"/>
      <c r="E360" s="32"/>
      <c r="F360" s="32"/>
      <c r="G360" s="32"/>
      <c r="H360" s="32"/>
      <c r="I360" s="32"/>
      <c r="J360" s="32"/>
      <c r="K360" s="29"/>
      <c r="L360" s="32"/>
      <c r="M360" s="32"/>
      <c r="N360" s="129"/>
      <c r="O360" s="33"/>
      <c r="P360" s="34"/>
      <c r="Q360" s="35"/>
      <c r="R360" s="36"/>
    </row>
    <row r="361" spans="1:18" s="24" customFormat="1">
      <c r="A361" s="31"/>
      <c r="B361" s="32"/>
      <c r="C361" s="32"/>
      <c r="D361" s="32"/>
      <c r="E361" s="32"/>
      <c r="F361" s="32"/>
      <c r="G361" s="32"/>
      <c r="H361" s="32"/>
      <c r="I361" s="32"/>
      <c r="J361" s="32"/>
      <c r="K361" s="29"/>
      <c r="L361" s="32"/>
      <c r="M361" s="32"/>
      <c r="N361" s="129"/>
      <c r="O361" s="33"/>
      <c r="P361" s="34"/>
      <c r="Q361" s="35"/>
      <c r="R361" s="36"/>
    </row>
    <row r="362" spans="1:18" s="24" customFormat="1">
      <c r="A362" s="31"/>
      <c r="B362" s="32"/>
      <c r="C362" s="32"/>
      <c r="D362" s="32"/>
      <c r="E362" s="32"/>
      <c r="F362" s="32"/>
      <c r="G362" s="32"/>
      <c r="H362" s="32"/>
      <c r="I362" s="32"/>
      <c r="J362" s="32"/>
      <c r="K362" s="29"/>
      <c r="L362" s="32"/>
      <c r="M362" s="32"/>
      <c r="N362" s="129"/>
      <c r="O362" s="33"/>
      <c r="P362" s="34"/>
      <c r="Q362" s="35"/>
      <c r="R362" s="36"/>
    </row>
    <row r="363" spans="1:18" s="24" customFormat="1" ht="46.5" customHeight="1">
      <c r="A363" s="31"/>
      <c r="B363" s="32"/>
      <c r="C363" s="32"/>
      <c r="D363" s="32"/>
      <c r="E363" s="32"/>
      <c r="F363" s="32"/>
      <c r="G363" s="32"/>
      <c r="H363" s="32"/>
      <c r="I363" s="32"/>
      <c r="J363" s="32"/>
      <c r="K363" s="29"/>
      <c r="L363" s="32"/>
      <c r="M363" s="32"/>
      <c r="N363" s="129"/>
      <c r="O363" s="33"/>
      <c r="P363" s="34"/>
      <c r="Q363" s="35"/>
      <c r="R363" s="36"/>
    </row>
    <row r="364" spans="1:18" s="24" customFormat="1" ht="46.5" customHeight="1">
      <c r="A364" s="31"/>
      <c r="B364" s="32"/>
      <c r="C364" s="32"/>
      <c r="D364" s="32"/>
      <c r="E364" s="32"/>
      <c r="F364" s="32"/>
      <c r="G364" s="32"/>
      <c r="H364" s="32"/>
      <c r="I364" s="32"/>
      <c r="J364" s="32"/>
      <c r="K364" s="29"/>
      <c r="L364" s="32"/>
      <c r="M364" s="32"/>
      <c r="N364" s="129"/>
      <c r="O364" s="33"/>
      <c r="P364" s="34"/>
      <c r="Q364" s="35"/>
      <c r="R364" s="36"/>
    </row>
    <row r="365" spans="1:18" s="24" customFormat="1" ht="46.5" customHeight="1">
      <c r="A365" s="31"/>
      <c r="B365" s="32"/>
      <c r="C365" s="32"/>
      <c r="D365" s="32"/>
      <c r="E365" s="32"/>
      <c r="F365" s="32"/>
      <c r="G365" s="32"/>
      <c r="H365" s="32"/>
      <c r="I365" s="32"/>
      <c r="J365" s="32"/>
      <c r="K365" s="29"/>
      <c r="L365" s="32"/>
      <c r="M365" s="32"/>
      <c r="N365" s="129"/>
      <c r="O365" s="33"/>
      <c r="P365" s="34"/>
      <c r="Q365" s="35"/>
      <c r="R365" s="36"/>
    </row>
    <row r="366" spans="1:18" s="24" customFormat="1">
      <c r="A366" s="31"/>
      <c r="B366" s="32"/>
      <c r="C366" s="32"/>
      <c r="D366" s="32"/>
      <c r="E366" s="32"/>
      <c r="F366" s="32"/>
      <c r="G366" s="32"/>
      <c r="H366" s="32"/>
      <c r="I366" s="32"/>
      <c r="J366" s="32"/>
      <c r="K366" s="29"/>
      <c r="L366" s="32"/>
      <c r="M366" s="32"/>
      <c r="N366" s="129"/>
      <c r="O366" s="33"/>
      <c r="P366" s="34"/>
      <c r="Q366" s="35"/>
      <c r="R366" s="36"/>
    </row>
    <row r="367" spans="1:18" s="24" customFormat="1" ht="46.5" customHeight="1">
      <c r="A367" s="31"/>
      <c r="B367" s="32"/>
      <c r="C367" s="32"/>
      <c r="D367" s="32"/>
      <c r="E367" s="32"/>
      <c r="F367" s="32"/>
      <c r="G367" s="32"/>
      <c r="H367" s="32"/>
      <c r="I367" s="32"/>
      <c r="J367" s="32"/>
      <c r="K367" s="29"/>
      <c r="L367" s="32"/>
      <c r="M367" s="32"/>
      <c r="N367" s="129"/>
      <c r="O367" s="33"/>
      <c r="P367" s="34"/>
      <c r="Q367" s="35"/>
      <c r="R367" s="36"/>
    </row>
    <row r="368" spans="1:18" s="24" customFormat="1">
      <c r="A368" s="31"/>
      <c r="B368" s="32"/>
      <c r="C368" s="32"/>
      <c r="D368" s="32"/>
      <c r="E368" s="32"/>
      <c r="F368" s="32"/>
      <c r="G368" s="32"/>
      <c r="H368" s="32"/>
      <c r="I368" s="32"/>
      <c r="J368" s="32"/>
      <c r="K368" s="29"/>
      <c r="L368" s="32"/>
      <c r="M368" s="32"/>
      <c r="N368" s="129"/>
      <c r="O368" s="33"/>
      <c r="P368" s="34"/>
      <c r="Q368" s="35"/>
      <c r="R368" s="36"/>
    </row>
    <row r="369" spans="1:18" s="24" customFormat="1" ht="46.5" customHeight="1">
      <c r="A369" s="31"/>
      <c r="B369" s="32"/>
      <c r="C369" s="32"/>
      <c r="D369" s="32"/>
      <c r="E369" s="32"/>
      <c r="F369" s="32"/>
      <c r="G369" s="32"/>
      <c r="H369" s="32"/>
      <c r="I369" s="32"/>
      <c r="J369" s="32"/>
      <c r="K369" s="29"/>
      <c r="L369" s="32"/>
      <c r="M369" s="32"/>
      <c r="N369" s="129"/>
      <c r="O369" s="33"/>
      <c r="P369" s="34"/>
      <c r="Q369" s="35"/>
      <c r="R369" s="36"/>
    </row>
    <row r="370" spans="1:18" s="24" customFormat="1">
      <c r="A370" s="31"/>
      <c r="B370" s="32"/>
      <c r="C370" s="32"/>
      <c r="D370" s="32"/>
      <c r="E370" s="32"/>
      <c r="F370" s="32"/>
      <c r="G370" s="32"/>
      <c r="H370" s="32"/>
      <c r="I370" s="32"/>
      <c r="J370" s="32"/>
      <c r="K370" s="29"/>
      <c r="L370" s="32"/>
      <c r="M370" s="32"/>
      <c r="N370" s="129"/>
      <c r="O370" s="33"/>
      <c r="P370" s="34"/>
      <c r="Q370" s="35"/>
      <c r="R370" s="36"/>
    </row>
    <row r="371" spans="1:18" s="24" customFormat="1">
      <c r="A371" s="31"/>
      <c r="B371" s="32"/>
      <c r="C371" s="32"/>
      <c r="D371" s="32"/>
      <c r="E371" s="32"/>
      <c r="F371" s="32"/>
      <c r="G371" s="32"/>
      <c r="H371" s="32"/>
      <c r="I371" s="32"/>
      <c r="J371" s="32"/>
      <c r="K371" s="29"/>
      <c r="L371" s="32"/>
      <c r="M371" s="32"/>
      <c r="N371" s="129"/>
      <c r="O371" s="33"/>
      <c r="P371" s="34"/>
      <c r="Q371" s="35"/>
      <c r="R371" s="36"/>
    </row>
    <row r="372" spans="1:18" s="24" customFormat="1" ht="46.5" customHeight="1">
      <c r="A372" s="31"/>
      <c r="B372" s="32"/>
      <c r="C372" s="32"/>
      <c r="D372" s="32"/>
      <c r="E372" s="32"/>
      <c r="F372" s="32"/>
      <c r="G372" s="32"/>
      <c r="H372" s="32"/>
      <c r="I372" s="32"/>
      <c r="J372" s="32"/>
      <c r="K372" s="29"/>
      <c r="L372" s="32"/>
      <c r="M372" s="32"/>
      <c r="N372" s="129"/>
      <c r="O372" s="33"/>
      <c r="P372" s="34"/>
      <c r="Q372" s="35"/>
      <c r="R372" s="36"/>
    </row>
    <row r="373" spans="1:18" s="24" customFormat="1" ht="102.75" customHeight="1">
      <c r="A373" s="31"/>
      <c r="B373" s="32"/>
      <c r="C373" s="32"/>
      <c r="D373" s="32"/>
      <c r="E373" s="32"/>
      <c r="F373" s="32"/>
      <c r="G373" s="32"/>
      <c r="H373" s="32"/>
      <c r="I373" s="32"/>
      <c r="J373" s="32"/>
      <c r="K373" s="29"/>
      <c r="L373" s="32"/>
      <c r="M373" s="32"/>
      <c r="N373" s="129"/>
      <c r="O373" s="33"/>
      <c r="P373" s="34"/>
      <c r="Q373" s="35"/>
      <c r="R373" s="36"/>
    </row>
    <row r="374" spans="1:18" s="24" customFormat="1" ht="102.75" customHeight="1">
      <c r="A374" s="31"/>
      <c r="B374" s="32"/>
      <c r="C374" s="32"/>
      <c r="D374" s="32"/>
      <c r="E374" s="32"/>
      <c r="F374" s="32"/>
      <c r="G374" s="32"/>
      <c r="H374" s="32"/>
      <c r="I374" s="32"/>
      <c r="J374" s="32"/>
      <c r="K374" s="29"/>
      <c r="L374" s="32"/>
      <c r="M374" s="32"/>
      <c r="N374" s="129"/>
      <c r="O374" s="33"/>
      <c r="P374" s="34"/>
      <c r="Q374" s="35"/>
      <c r="R374" s="36"/>
    </row>
    <row r="375" spans="1:18" s="24" customFormat="1">
      <c r="A375" s="31"/>
      <c r="B375" s="32"/>
      <c r="C375" s="32"/>
      <c r="D375" s="32"/>
      <c r="E375" s="32"/>
      <c r="F375" s="32"/>
      <c r="G375" s="32"/>
      <c r="H375" s="32"/>
      <c r="I375" s="32"/>
      <c r="J375" s="32"/>
      <c r="K375" s="29"/>
      <c r="L375" s="32"/>
      <c r="M375" s="32"/>
      <c r="N375" s="129"/>
      <c r="O375" s="33"/>
      <c r="P375" s="34"/>
      <c r="Q375" s="35"/>
      <c r="R375" s="36"/>
    </row>
    <row r="376" spans="1:18" s="24" customFormat="1" ht="33.75" customHeight="1">
      <c r="A376" s="31"/>
      <c r="B376" s="32"/>
      <c r="C376" s="32"/>
      <c r="D376" s="32"/>
      <c r="E376" s="32"/>
      <c r="F376" s="32"/>
      <c r="G376" s="32"/>
      <c r="H376" s="32"/>
      <c r="I376" s="32"/>
      <c r="J376" s="32"/>
      <c r="K376" s="29"/>
      <c r="L376" s="32"/>
      <c r="M376" s="32"/>
      <c r="N376" s="129"/>
      <c r="O376" s="33"/>
      <c r="P376" s="34"/>
      <c r="Q376" s="35"/>
      <c r="R376" s="36"/>
    </row>
    <row r="377" spans="1:18" s="24" customFormat="1" ht="47.25" customHeight="1">
      <c r="A377" s="31"/>
      <c r="B377" s="32"/>
      <c r="C377" s="32"/>
      <c r="D377" s="32"/>
      <c r="E377" s="32"/>
      <c r="F377" s="32"/>
      <c r="G377" s="32"/>
      <c r="H377" s="32"/>
      <c r="I377" s="32"/>
      <c r="J377" s="32"/>
      <c r="K377" s="29"/>
      <c r="L377" s="32"/>
      <c r="M377" s="32"/>
      <c r="N377" s="129"/>
      <c r="O377" s="33"/>
      <c r="P377" s="34"/>
      <c r="Q377" s="35"/>
      <c r="R377" s="36"/>
    </row>
    <row r="378" spans="1:18" s="24" customFormat="1" ht="47.25" customHeight="1">
      <c r="A378" s="31"/>
      <c r="B378" s="32"/>
      <c r="C378" s="32"/>
      <c r="D378" s="32"/>
      <c r="E378" s="32"/>
      <c r="F378" s="32"/>
      <c r="G378" s="32"/>
      <c r="H378" s="32"/>
      <c r="I378" s="32"/>
      <c r="J378" s="32"/>
      <c r="K378" s="29"/>
      <c r="L378" s="32"/>
      <c r="M378" s="32"/>
      <c r="N378" s="129"/>
      <c r="O378" s="33"/>
      <c r="P378" s="34"/>
      <c r="Q378" s="35"/>
      <c r="R378" s="36"/>
    </row>
    <row r="379" spans="1:18" s="24" customFormat="1">
      <c r="A379" s="31"/>
      <c r="B379" s="32"/>
      <c r="C379" s="32"/>
      <c r="D379" s="32"/>
      <c r="E379" s="32"/>
      <c r="F379" s="32"/>
      <c r="G379" s="32"/>
      <c r="H379" s="32"/>
      <c r="I379" s="32"/>
      <c r="J379" s="32"/>
      <c r="K379" s="29"/>
      <c r="L379" s="32"/>
      <c r="M379" s="32"/>
      <c r="N379" s="129"/>
      <c r="O379" s="33"/>
      <c r="P379" s="34"/>
      <c r="Q379" s="35"/>
      <c r="R379" s="36"/>
    </row>
    <row r="380" spans="1:18" s="24" customFormat="1">
      <c r="A380" s="31"/>
      <c r="B380" s="32"/>
      <c r="C380" s="32"/>
      <c r="D380" s="32"/>
      <c r="E380" s="32"/>
      <c r="F380" s="32"/>
      <c r="G380" s="32"/>
      <c r="H380" s="32"/>
      <c r="I380" s="32"/>
      <c r="J380" s="32"/>
      <c r="K380" s="29"/>
      <c r="L380" s="32"/>
      <c r="M380" s="32"/>
      <c r="N380" s="129"/>
      <c r="O380" s="33"/>
      <c r="P380" s="34"/>
      <c r="Q380" s="35"/>
      <c r="R380" s="36"/>
    </row>
    <row r="381" spans="1:18" s="24" customFormat="1">
      <c r="A381" s="31"/>
      <c r="B381" s="32"/>
      <c r="C381" s="32"/>
      <c r="D381" s="32"/>
      <c r="E381" s="32"/>
      <c r="F381" s="32"/>
      <c r="G381" s="32"/>
      <c r="H381" s="32"/>
      <c r="I381" s="32"/>
      <c r="J381" s="32"/>
      <c r="K381" s="29"/>
      <c r="L381" s="32"/>
      <c r="M381" s="32"/>
      <c r="N381" s="129"/>
      <c r="O381" s="33"/>
      <c r="P381" s="34"/>
      <c r="Q381" s="35"/>
      <c r="R381" s="36"/>
    </row>
    <row r="382" spans="1:18" s="24" customFormat="1">
      <c r="A382" s="31"/>
      <c r="B382" s="32"/>
      <c r="C382" s="32"/>
      <c r="D382" s="32"/>
      <c r="E382" s="32"/>
      <c r="F382" s="32"/>
      <c r="G382" s="32"/>
      <c r="H382" s="32"/>
      <c r="I382" s="32"/>
      <c r="J382" s="32"/>
      <c r="K382" s="29"/>
      <c r="L382" s="32"/>
      <c r="M382" s="32"/>
      <c r="N382" s="129"/>
      <c r="O382" s="33"/>
      <c r="P382" s="34"/>
      <c r="Q382" s="35"/>
      <c r="R382" s="36"/>
    </row>
    <row r="383" spans="1:18" s="24" customFormat="1">
      <c r="A383" s="31"/>
      <c r="B383" s="32"/>
      <c r="C383" s="32"/>
      <c r="D383" s="32"/>
      <c r="E383" s="32"/>
      <c r="F383" s="32"/>
      <c r="G383" s="32"/>
      <c r="H383" s="32"/>
      <c r="I383" s="32"/>
      <c r="J383" s="32"/>
      <c r="K383" s="29"/>
      <c r="L383" s="32"/>
      <c r="M383" s="32"/>
      <c r="N383" s="129"/>
      <c r="O383" s="33"/>
      <c r="P383" s="34"/>
      <c r="Q383" s="35"/>
      <c r="R383" s="36"/>
    </row>
    <row r="384" spans="1:18" s="24" customFormat="1">
      <c r="A384" s="31"/>
      <c r="B384" s="32"/>
      <c r="C384" s="32"/>
      <c r="D384" s="32"/>
      <c r="E384" s="32"/>
      <c r="F384" s="32"/>
      <c r="G384" s="32"/>
      <c r="H384" s="32"/>
      <c r="I384" s="32"/>
      <c r="J384" s="32"/>
      <c r="K384" s="29"/>
      <c r="L384" s="32"/>
      <c r="M384" s="32"/>
      <c r="N384" s="129"/>
      <c r="O384" s="33"/>
      <c r="P384" s="34"/>
      <c r="Q384" s="35"/>
      <c r="R384" s="36"/>
    </row>
    <row r="385" spans="1:18" s="24" customFormat="1">
      <c r="A385" s="31"/>
      <c r="B385" s="32"/>
      <c r="C385" s="32"/>
      <c r="D385" s="32"/>
      <c r="E385" s="32"/>
      <c r="F385" s="32"/>
      <c r="G385" s="32"/>
      <c r="H385" s="32"/>
      <c r="I385" s="32"/>
      <c r="J385" s="32"/>
      <c r="K385" s="29"/>
      <c r="L385" s="32"/>
      <c r="M385" s="32"/>
      <c r="N385" s="129"/>
      <c r="O385" s="33"/>
      <c r="P385" s="34"/>
      <c r="Q385" s="35"/>
      <c r="R385" s="36"/>
    </row>
    <row r="386" spans="1:18" s="24" customFormat="1" ht="47.25" customHeight="1">
      <c r="A386" s="31"/>
      <c r="B386" s="32"/>
      <c r="C386" s="32"/>
      <c r="D386" s="32"/>
      <c r="E386" s="32"/>
      <c r="F386" s="32"/>
      <c r="G386" s="32"/>
      <c r="H386" s="32"/>
      <c r="I386" s="32"/>
      <c r="J386" s="32"/>
      <c r="K386" s="29"/>
      <c r="L386" s="32"/>
      <c r="M386" s="32"/>
      <c r="N386" s="129"/>
      <c r="O386" s="33"/>
      <c r="P386" s="34"/>
      <c r="Q386" s="35"/>
      <c r="R386" s="36"/>
    </row>
    <row r="387" spans="1:18" s="24" customFormat="1">
      <c r="A387" s="31"/>
      <c r="B387" s="32"/>
      <c r="C387" s="32"/>
      <c r="D387" s="32"/>
      <c r="E387" s="32"/>
      <c r="F387" s="32"/>
      <c r="G387" s="32"/>
      <c r="H387" s="32"/>
      <c r="I387" s="32"/>
      <c r="J387" s="32"/>
      <c r="K387" s="29"/>
      <c r="L387" s="32"/>
      <c r="M387" s="32"/>
      <c r="N387" s="129"/>
      <c r="O387" s="33"/>
      <c r="P387" s="34"/>
      <c r="Q387" s="35"/>
      <c r="R387" s="36"/>
    </row>
    <row r="388" spans="1:18" s="24" customFormat="1">
      <c r="A388" s="31"/>
      <c r="B388" s="32"/>
      <c r="C388" s="32"/>
      <c r="D388" s="32"/>
      <c r="E388" s="32"/>
      <c r="F388" s="32"/>
      <c r="G388" s="32"/>
      <c r="H388" s="32"/>
      <c r="I388" s="32"/>
      <c r="J388" s="32"/>
      <c r="K388" s="29"/>
      <c r="L388" s="32"/>
      <c r="M388" s="32"/>
      <c r="N388" s="129"/>
      <c r="O388" s="33"/>
      <c r="P388" s="34"/>
      <c r="Q388" s="35"/>
      <c r="R388" s="36"/>
    </row>
    <row r="389" spans="1:18" s="24" customFormat="1">
      <c r="A389" s="31"/>
      <c r="B389" s="32"/>
      <c r="C389" s="32"/>
      <c r="D389" s="32"/>
      <c r="E389" s="32"/>
      <c r="F389" s="32"/>
      <c r="G389" s="32"/>
      <c r="H389" s="32"/>
      <c r="I389" s="32"/>
      <c r="J389" s="32"/>
      <c r="K389" s="29"/>
      <c r="L389" s="32"/>
      <c r="M389" s="32"/>
      <c r="N389" s="129"/>
      <c r="O389" s="33"/>
      <c r="P389" s="34"/>
      <c r="Q389" s="35"/>
      <c r="R389" s="36"/>
    </row>
    <row r="390" spans="1:18" s="24" customFormat="1">
      <c r="A390" s="31"/>
      <c r="B390" s="32"/>
      <c r="C390" s="32"/>
      <c r="D390" s="32"/>
      <c r="E390" s="32"/>
      <c r="F390" s="32"/>
      <c r="G390" s="32"/>
      <c r="H390" s="32"/>
      <c r="I390" s="32"/>
      <c r="J390" s="32"/>
      <c r="K390" s="29"/>
      <c r="L390" s="32"/>
      <c r="M390" s="32"/>
      <c r="N390" s="129"/>
      <c r="O390" s="33"/>
      <c r="P390" s="34"/>
      <c r="Q390" s="35"/>
      <c r="R390" s="36"/>
    </row>
    <row r="391" spans="1:18" s="24" customFormat="1">
      <c r="A391" s="31"/>
      <c r="B391" s="32"/>
      <c r="C391" s="32"/>
      <c r="D391" s="32"/>
      <c r="E391" s="32"/>
      <c r="F391" s="32"/>
      <c r="G391" s="32"/>
      <c r="H391" s="32"/>
      <c r="I391" s="32"/>
      <c r="J391" s="32"/>
      <c r="K391" s="29"/>
      <c r="L391" s="32"/>
      <c r="M391" s="32"/>
      <c r="N391" s="129"/>
      <c r="O391" s="33"/>
      <c r="P391" s="34"/>
      <c r="Q391" s="35"/>
      <c r="R391" s="36"/>
    </row>
    <row r="392" spans="1:18" s="24" customFormat="1" ht="47.25" customHeight="1">
      <c r="A392" s="31"/>
      <c r="B392" s="32"/>
      <c r="C392" s="32"/>
      <c r="D392" s="32"/>
      <c r="E392" s="32"/>
      <c r="F392" s="32"/>
      <c r="G392" s="32"/>
      <c r="H392" s="32"/>
      <c r="I392" s="32"/>
      <c r="J392" s="32"/>
      <c r="K392" s="29"/>
      <c r="L392" s="32"/>
      <c r="M392" s="32"/>
      <c r="N392" s="129"/>
      <c r="O392" s="33"/>
      <c r="P392" s="34"/>
      <c r="Q392" s="35"/>
      <c r="R392" s="36"/>
    </row>
    <row r="393" spans="1:18" s="24" customFormat="1" ht="47.25" customHeight="1">
      <c r="A393" s="31"/>
      <c r="B393" s="32"/>
      <c r="C393" s="32"/>
      <c r="D393" s="32"/>
      <c r="E393" s="32"/>
      <c r="F393" s="32"/>
      <c r="G393" s="32"/>
      <c r="H393" s="32"/>
      <c r="I393" s="32"/>
      <c r="J393" s="32"/>
      <c r="K393" s="29"/>
      <c r="L393" s="32"/>
      <c r="M393" s="32"/>
      <c r="N393" s="129"/>
      <c r="O393" s="33"/>
      <c r="P393" s="34"/>
      <c r="Q393" s="35"/>
      <c r="R393" s="36"/>
    </row>
    <row r="394" spans="1:18" s="24" customFormat="1">
      <c r="A394" s="31"/>
      <c r="B394" s="32"/>
      <c r="C394" s="32"/>
      <c r="D394" s="32"/>
      <c r="E394" s="32"/>
      <c r="F394" s="32"/>
      <c r="G394" s="32"/>
      <c r="H394" s="32"/>
      <c r="I394" s="32"/>
      <c r="J394" s="32"/>
      <c r="K394" s="29"/>
      <c r="L394" s="32"/>
      <c r="M394" s="32"/>
      <c r="N394" s="129"/>
      <c r="O394" s="33"/>
      <c r="P394" s="34"/>
      <c r="Q394" s="35"/>
      <c r="R394" s="36"/>
    </row>
    <row r="395" spans="1:18" s="24" customFormat="1">
      <c r="A395" s="31"/>
      <c r="B395" s="32"/>
      <c r="C395" s="32"/>
      <c r="D395" s="32"/>
      <c r="E395" s="32"/>
      <c r="F395" s="32"/>
      <c r="G395" s="32"/>
      <c r="H395" s="32"/>
      <c r="I395" s="32"/>
      <c r="J395" s="32"/>
      <c r="K395" s="29"/>
      <c r="L395" s="32"/>
      <c r="M395" s="32"/>
      <c r="N395" s="129"/>
      <c r="O395" s="33"/>
      <c r="P395" s="34"/>
      <c r="Q395" s="35"/>
      <c r="R395" s="36"/>
    </row>
    <row r="396" spans="1:18" s="24" customFormat="1" ht="47.25" customHeight="1">
      <c r="A396" s="31"/>
      <c r="B396" s="32"/>
      <c r="C396" s="32"/>
      <c r="D396" s="32"/>
      <c r="E396" s="32"/>
      <c r="F396" s="32"/>
      <c r="G396" s="32"/>
      <c r="H396" s="32"/>
      <c r="I396" s="32"/>
      <c r="J396" s="32"/>
      <c r="K396" s="29"/>
      <c r="L396" s="32"/>
      <c r="M396" s="32"/>
      <c r="N396" s="129"/>
      <c r="O396" s="33"/>
      <c r="P396" s="34"/>
      <c r="Q396" s="35"/>
      <c r="R396" s="36"/>
    </row>
    <row r="397" spans="1:18" s="24" customFormat="1">
      <c r="A397" s="31"/>
      <c r="B397" s="32"/>
      <c r="C397" s="32"/>
      <c r="D397" s="32"/>
      <c r="E397" s="32"/>
      <c r="F397" s="32"/>
      <c r="G397" s="32"/>
      <c r="H397" s="32"/>
      <c r="I397" s="32"/>
      <c r="J397" s="32"/>
      <c r="K397" s="29"/>
      <c r="L397" s="32"/>
      <c r="M397" s="32"/>
      <c r="N397" s="129"/>
      <c r="O397" s="33"/>
      <c r="P397" s="34"/>
      <c r="Q397" s="35"/>
      <c r="R397" s="36"/>
    </row>
    <row r="398" spans="1:18" s="24" customFormat="1" ht="47.25" customHeight="1">
      <c r="A398" s="31"/>
      <c r="B398" s="32"/>
      <c r="C398" s="32"/>
      <c r="D398" s="32"/>
      <c r="E398" s="32"/>
      <c r="F398" s="32"/>
      <c r="G398" s="32"/>
      <c r="H398" s="32"/>
      <c r="I398" s="32"/>
      <c r="J398" s="32"/>
      <c r="K398" s="29"/>
      <c r="L398" s="32"/>
      <c r="M398" s="32"/>
      <c r="N398" s="129"/>
      <c r="O398" s="33"/>
      <c r="P398" s="34"/>
      <c r="Q398" s="35"/>
      <c r="R398" s="36"/>
    </row>
    <row r="399" spans="1:18" s="24" customFormat="1" ht="47.25" customHeight="1">
      <c r="A399" s="31"/>
      <c r="B399" s="32"/>
      <c r="C399" s="32"/>
      <c r="D399" s="32"/>
      <c r="E399" s="32"/>
      <c r="F399" s="32"/>
      <c r="G399" s="32"/>
      <c r="H399" s="32"/>
      <c r="I399" s="32"/>
      <c r="J399" s="32"/>
      <c r="K399" s="29"/>
      <c r="L399" s="32"/>
      <c r="M399" s="32"/>
      <c r="N399" s="129"/>
      <c r="O399" s="33"/>
      <c r="P399" s="34"/>
      <c r="Q399" s="35"/>
      <c r="R399" s="36"/>
    </row>
    <row r="400" spans="1:18" s="24" customFormat="1" ht="47.25" customHeight="1">
      <c r="A400" s="31"/>
      <c r="B400" s="32"/>
      <c r="C400" s="32"/>
      <c r="D400" s="32"/>
      <c r="E400" s="32"/>
      <c r="F400" s="32"/>
      <c r="G400" s="32"/>
      <c r="H400" s="32"/>
      <c r="I400" s="32"/>
      <c r="J400" s="32"/>
      <c r="K400" s="29"/>
      <c r="L400" s="32"/>
      <c r="M400" s="32"/>
      <c r="N400" s="129"/>
      <c r="O400" s="33"/>
      <c r="P400" s="34"/>
      <c r="Q400" s="35"/>
      <c r="R400" s="36"/>
    </row>
    <row r="401" spans="1:18" s="24" customFormat="1">
      <c r="A401" s="31"/>
      <c r="B401" s="32"/>
      <c r="C401" s="32"/>
      <c r="D401" s="32"/>
      <c r="E401" s="32"/>
      <c r="F401" s="32"/>
      <c r="G401" s="32"/>
      <c r="H401" s="32"/>
      <c r="I401" s="32"/>
      <c r="J401" s="32"/>
      <c r="K401" s="29"/>
      <c r="L401" s="32"/>
      <c r="M401" s="32"/>
      <c r="N401" s="129"/>
      <c r="O401" s="33"/>
      <c r="P401" s="34"/>
      <c r="Q401" s="35"/>
      <c r="R401" s="36"/>
    </row>
    <row r="402" spans="1:18" s="24" customFormat="1" ht="47.25" customHeight="1">
      <c r="A402" s="31"/>
      <c r="B402" s="32"/>
      <c r="C402" s="32"/>
      <c r="D402" s="32"/>
      <c r="E402" s="32"/>
      <c r="F402" s="32"/>
      <c r="G402" s="32"/>
      <c r="H402" s="32"/>
      <c r="I402" s="32"/>
      <c r="J402" s="32"/>
      <c r="K402" s="29"/>
      <c r="L402" s="32"/>
      <c r="M402" s="32"/>
      <c r="N402" s="129"/>
      <c r="O402" s="33"/>
      <c r="P402" s="34"/>
      <c r="Q402" s="35"/>
      <c r="R402" s="36"/>
    </row>
    <row r="403" spans="1:18" s="24" customFormat="1" ht="47.25" customHeight="1">
      <c r="A403" s="31"/>
      <c r="B403" s="32"/>
      <c r="C403" s="32"/>
      <c r="D403" s="32"/>
      <c r="E403" s="32"/>
      <c r="F403" s="32"/>
      <c r="G403" s="32"/>
      <c r="H403" s="32"/>
      <c r="I403" s="32"/>
      <c r="J403" s="32"/>
      <c r="K403" s="29"/>
      <c r="L403" s="32"/>
      <c r="M403" s="32"/>
      <c r="N403" s="129"/>
      <c r="O403" s="33"/>
      <c r="P403" s="34"/>
      <c r="Q403" s="35"/>
      <c r="R403" s="36"/>
    </row>
    <row r="404" spans="1:18" s="24" customFormat="1">
      <c r="A404" s="31"/>
      <c r="B404" s="32"/>
      <c r="C404" s="32"/>
      <c r="D404" s="32"/>
      <c r="E404" s="32"/>
      <c r="F404" s="32"/>
      <c r="G404" s="32"/>
      <c r="H404" s="32"/>
      <c r="I404" s="32"/>
      <c r="J404" s="32"/>
      <c r="K404" s="29"/>
      <c r="L404" s="32"/>
      <c r="M404" s="32"/>
      <c r="N404" s="129"/>
      <c r="O404" s="33"/>
      <c r="P404" s="34"/>
      <c r="Q404" s="35"/>
      <c r="R404" s="36"/>
    </row>
    <row r="405" spans="1:18" s="24" customFormat="1" ht="47.25" customHeight="1">
      <c r="A405" s="31"/>
      <c r="B405" s="32"/>
      <c r="C405" s="32"/>
      <c r="D405" s="32"/>
      <c r="E405" s="32"/>
      <c r="F405" s="32"/>
      <c r="G405" s="32"/>
      <c r="H405" s="32"/>
      <c r="I405" s="32"/>
      <c r="J405" s="32"/>
      <c r="K405" s="29"/>
      <c r="L405" s="32"/>
      <c r="M405" s="32"/>
      <c r="N405" s="129"/>
      <c r="O405" s="33"/>
      <c r="P405" s="34"/>
      <c r="Q405" s="35"/>
      <c r="R405" s="36"/>
    </row>
    <row r="406" spans="1:18" s="24" customFormat="1" ht="47.25" customHeight="1">
      <c r="A406" s="31"/>
      <c r="B406" s="32"/>
      <c r="C406" s="32"/>
      <c r="D406" s="32"/>
      <c r="E406" s="32"/>
      <c r="F406" s="32"/>
      <c r="G406" s="32"/>
      <c r="H406" s="32"/>
      <c r="I406" s="32"/>
      <c r="J406" s="32"/>
      <c r="K406" s="29"/>
      <c r="L406" s="32"/>
      <c r="M406" s="32"/>
      <c r="N406" s="129"/>
      <c r="O406" s="33"/>
      <c r="P406" s="34"/>
      <c r="Q406" s="35"/>
      <c r="R406" s="36"/>
    </row>
    <row r="407" spans="1:18" s="24" customFormat="1" ht="47.25" customHeight="1">
      <c r="A407" s="31"/>
      <c r="B407" s="32"/>
      <c r="C407" s="32"/>
      <c r="D407" s="32"/>
      <c r="E407" s="32"/>
      <c r="F407" s="32"/>
      <c r="G407" s="32"/>
      <c r="H407" s="32"/>
      <c r="I407" s="32"/>
      <c r="J407" s="32"/>
      <c r="K407" s="29"/>
      <c r="L407" s="32"/>
      <c r="M407" s="32"/>
      <c r="N407" s="129"/>
      <c r="O407" s="33"/>
      <c r="P407" s="34"/>
      <c r="Q407" s="35"/>
      <c r="R407" s="36"/>
    </row>
    <row r="408" spans="1:18" s="24" customFormat="1" ht="47.25" customHeight="1">
      <c r="A408" s="31"/>
      <c r="B408" s="32"/>
      <c r="C408" s="32"/>
      <c r="D408" s="32"/>
      <c r="E408" s="32"/>
      <c r="F408" s="32"/>
      <c r="G408" s="32"/>
      <c r="H408" s="32"/>
      <c r="I408" s="32"/>
      <c r="J408" s="32"/>
      <c r="K408" s="29"/>
      <c r="L408" s="32"/>
      <c r="M408" s="32"/>
      <c r="N408" s="129"/>
      <c r="O408" s="33"/>
      <c r="P408" s="34"/>
      <c r="Q408" s="35"/>
      <c r="R408" s="36"/>
    </row>
    <row r="409" spans="1:18" s="24" customFormat="1" ht="47.25" customHeight="1">
      <c r="A409" s="31"/>
      <c r="B409" s="32"/>
      <c r="C409" s="32"/>
      <c r="D409" s="32"/>
      <c r="E409" s="32"/>
      <c r="F409" s="32"/>
      <c r="G409" s="32"/>
      <c r="H409" s="32"/>
      <c r="I409" s="32"/>
      <c r="J409" s="32"/>
      <c r="K409" s="29"/>
      <c r="L409" s="32"/>
      <c r="M409" s="32"/>
      <c r="N409" s="129"/>
      <c r="O409" s="33"/>
      <c r="P409" s="34"/>
      <c r="Q409" s="35"/>
      <c r="R409" s="36"/>
    </row>
    <row r="410" spans="1:18" s="24" customFormat="1" ht="47.25" customHeight="1">
      <c r="A410" s="31"/>
      <c r="B410" s="32"/>
      <c r="C410" s="32"/>
      <c r="D410" s="32"/>
      <c r="E410" s="32"/>
      <c r="F410" s="32"/>
      <c r="G410" s="32"/>
      <c r="H410" s="32"/>
      <c r="I410" s="32"/>
      <c r="J410" s="32"/>
      <c r="K410" s="29"/>
      <c r="L410" s="32"/>
      <c r="M410" s="32"/>
      <c r="N410" s="129"/>
      <c r="O410" s="33"/>
      <c r="P410" s="34"/>
      <c r="Q410" s="35"/>
      <c r="R410" s="36"/>
    </row>
    <row r="411" spans="1:18" s="24" customFormat="1" ht="47.25" customHeight="1">
      <c r="A411" s="31"/>
      <c r="B411" s="32"/>
      <c r="C411" s="32"/>
      <c r="D411" s="32"/>
      <c r="E411" s="32"/>
      <c r="F411" s="32"/>
      <c r="G411" s="32"/>
      <c r="H411" s="32"/>
      <c r="I411" s="32"/>
      <c r="J411" s="32"/>
      <c r="K411" s="29"/>
      <c r="L411" s="32"/>
      <c r="M411" s="32"/>
      <c r="N411" s="129"/>
      <c r="O411" s="33"/>
      <c r="P411" s="34"/>
      <c r="Q411" s="35"/>
      <c r="R411" s="36"/>
    </row>
    <row r="412" spans="1:18" s="24" customFormat="1" ht="47.25" customHeight="1">
      <c r="A412" s="31"/>
      <c r="B412" s="32"/>
      <c r="C412" s="32"/>
      <c r="D412" s="32"/>
      <c r="E412" s="32"/>
      <c r="F412" s="32"/>
      <c r="G412" s="32"/>
      <c r="H412" s="32"/>
      <c r="I412" s="32"/>
      <c r="J412" s="32"/>
      <c r="K412" s="29"/>
      <c r="L412" s="32"/>
      <c r="M412" s="32"/>
      <c r="N412" s="129"/>
      <c r="O412" s="33"/>
      <c r="P412" s="34"/>
      <c r="Q412" s="35"/>
      <c r="R412" s="36"/>
    </row>
    <row r="413" spans="1:18" s="24" customFormat="1" ht="47.25" customHeight="1">
      <c r="A413" s="31"/>
      <c r="B413" s="32"/>
      <c r="C413" s="32"/>
      <c r="D413" s="32"/>
      <c r="E413" s="32"/>
      <c r="F413" s="32"/>
      <c r="G413" s="32"/>
      <c r="H413" s="32"/>
      <c r="I413" s="32"/>
      <c r="J413" s="32"/>
      <c r="K413" s="29"/>
      <c r="L413" s="32"/>
      <c r="M413" s="32"/>
      <c r="N413" s="129"/>
      <c r="O413" s="33"/>
      <c r="P413" s="34"/>
      <c r="Q413" s="35"/>
      <c r="R413" s="36"/>
    </row>
    <row r="414" spans="1:18" s="24" customFormat="1" ht="47.25" customHeight="1">
      <c r="A414" s="31"/>
      <c r="B414" s="32"/>
      <c r="C414" s="32"/>
      <c r="D414" s="32"/>
      <c r="E414" s="32"/>
      <c r="F414" s="32"/>
      <c r="G414" s="32"/>
      <c r="H414" s="32"/>
      <c r="I414" s="32"/>
      <c r="J414" s="32"/>
      <c r="K414" s="29"/>
      <c r="L414" s="32"/>
      <c r="M414" s="32"/>
      <c r="N414" s="129"/>
      <c r="O414" s="33"/>
      <c r="P414" s="34"/>
      <c r="Q414" s="35"/>
      <c r="R414" s="36"/>
    </row>
    <row r="415" spans="1:18" s="24" customFormat="1" ht="47.25" customHeight="1">
      <c r="A415" s="31"/>
      <c r="B415" s="32"/>
      <c r="C415" s="32"/>
      <c r="D415" s="32"/>
      <c r="E415" s="32"/>
      <c r="F415" s="32"/>
      <c r="G415" s="32"/>
      <c r="H415" s="32"/>
      <c r="I415" s="32"/>
      <c r="J415" s="32"/>
      <c r="K415" s="29"/>
      <c r="L415" s="32"/>
      <c r="M415" s="32"/>
      <c r="N415" s="129"/>
      <c r="O415" s="33"/>
      <c r="P415" s="34"/>
      <c r="Q415" s="35"/>
      <c r="R415" s="36"/>
    </row>
    <row r="416" spans="1:18" s="24" customFormat="1" ht="47.25" customHeight="1">
      <c r="A416" s="31"/>
      <c r="B416" s="32"/>
      <c r="C416" s="32"/>
      <c r="D416" s="32"/>
      <c r="E416" s="32"/>
      <c r="F416" s="32"/>
      <c r="G416" s="32"/>
      <c r="H416" s="32"/>
      <c r="I416" s="32"/>
      <c r="J416" s="32"/>
      <c r="K416" s="29"/>
      <c r="L416" s="32"/>
      <c r="M416" s="32"/>
      <c r="N416" s="129"/>
      <c r="O416" s="33"/>
      <c r="P416" s="34"/>
      <c r="Q416" s="35"/>
      <c r="R416" s="36"/>
    </row>
    <row r="417" spans="1:18" s="24" customFormat="1" ht="47.25" customHeight="1">
      <c r="A417" s="31"/>
      <c r="B417" s="32"/>
      <c r="C417" s="32"/>
      <c r="D417" s="32"/>
      <c r="E417" s="32"/>
      <c r="F417" s="32"/>
      <c r="G417" s="32"/>
      <c r="H417" s="32"/>
      <c r="I417" s="32"/>
      <c r="J417" s="32"/>
      <c r="K417" s="29"/>
      <c r="L417" s="32"/>
      <c r="M417" s="32"/>
      <c r="N417" s="129"/>
      <c r="O417" s="33"/>
      <c r="P417" s="34"/>
      <c r="Q417" s="35"/>
      <c r="R417" s="36"/>
    </row>
    <row r="418" spans="1:18" s="24" customFormat="1" ht="47.25" customHeight="1">
      <c r="A418" s="31"/>
      <c r="B418" s="32"/>
      <c r="C418" s="32"/>
      <c r="D418" s="32"/>
      <c r="E418" s="32"/>
      <c r="F418" s="32"/>
      <c r="G418" s="32"/>
      <c r="H418" s="32"/>
      <c r="I418" s="32"/>
      <c r="J418" s="32"/>
      <c r="K418" s="29"/>
      <c r="L418" s="32"/>
      <c r="M418" s="32"/>
      <c r="N418" s="129"/>
      <c r="O418" s="33"/>
      <c r="P418" s="34"/>
      <c r="Q418" s="35"/>
      <c r="R418" s="36"/>
    </row>
    <row r="419" spans="1:18" s="24" customFormat="1" ht="47.25" customHeight="1">
      <c r="A419" s="31"/>
      <c r="B419" s="32"/>
      <c r="C419" s="32"/>
      <c r="D419" s="32"/>
      <c r="E419" s="32"/>
      <c r="F419" s="32"/>
      <c r="G419" s="32"/>
      <c r="H419" s="32"/>
      <c r="I419" s="32"/>
      <c r="J419" s="32"/>
      <c r="K419" s="29"/>
      <c r="L419" s="32"/>
      <c r="M419" s="32"/>
      <c r="N419" s="129"/>
      <c r="O419" s="33"/>
      <c r="P419" s="34"/>
      <c r="Q419" s="35"/>
      <c r="R419" s="36"/>
    </row>
    <row r="420" spans="1:18" s="24" customFormat="1" ht="47.25" customHeight="1">
      <c r="A420" s="31"/>
      <c r="B420" s="32"/>
      <c r="C420" s="32"/>
      <c r="D420" s="32"/>
      <c r="E420" s="32"/>
      <c r="F420" s="32"/>
      <c r="G420" s="32"/>
      <c r="H420" s="32"/>
      <c r="I420" s="32"/>
      <c r="J420" s="32"/>
      <c r="K420" s="29"/>
      <c r="L420" s="32"/>
      <c r="M420" s="32"/>
      <c r="N420" s="129"/>
      <c r="O420" s="33"/>
      <c r="P420" s="34"/>
      <c r="Q420" s="35"/>
      <c r="R420" s="36"/>
    </row>
    <row r="421" spans="1:18" s="24" customFormat="1" ht="47.25" customHeight="1">
      <c r="A421" s="31"/>
      <c r="B421" s="32"/>
      <c r="C421" s="32"/>
      <c r="D421" s="32"/>
      <c r="E421" s="32"/>
      <c r="F421" s="32"/>
      <c r="G421" s="32"/>
      <c r="H421" s="32"/>
      <c r="I421" s="32"/>
      <c r="J421" s="32"/>
      <c r="K421" s="29"/>
      <c r="L421" s="32"/>
      <c r="M421" s="32"/>
      <c r="N421" s="129"/>
      <c r="O421" s="33"/>
      <c r="P421" s="34"/>
      <c r="Q421" s="35"/>
      <c r="R421" s="36"/>
    </row>
    <row r="422" spans="1:18" s="24" customFormat="1" ht="47.25" customHeight="1">
      <c r="A422" s="31"/>
      <c r="B422" s="32"/>
      <c r="C422" s="32"/>
      <c r="D422" s="32"/>
      <c r="E422" s="32"/>
      <c r="F422" s="32"/>
      <c r="G422" s="32"/>
      <c r="H422" s="32"/>
      <c r="I422" s="32"/>
      <c r="J422" s="32"/>
      <c r="K422" s="29"/>
      <c r="L422" s="32"/>
      <c r="M422" s="32"/>
      <c r="N422" s="129"/>
      <c r="O422" s="33"/>
      <c r="P422" s="34"/>
      <c r="Q422" s="35"/>
      <c r="R422" s="36"/>
    </row>
    <row r="423" spans="1:18" s="24" customFormat="1">
      <c r="A423" s="31"/>
      <c r="B423" s="32"/>
      <c r="C423" s="32"/>
      <c r="D423" s="32"/>
      <c r="E423" s="32"/>
      <c r="F423" s="32"/>
      <c r="G423" s="32"/>
      <c r="H423" s="32"/>
      <c r="I423" s="32"/>
      <c r="J423" s="32"/>
      <c r="K423" s="29"/>
      <c r="L423" s="32"/>
      <c r="M423" s="32"/>
      <c r="N423" s="129"/>
      <c r="O423" s="33"/>
      <c r="P423" s="34"/>
      <c r="Q423" s="35"/>
      <c r="R423" s="36"/>
    </row>
    <row r="424" spans="1:18" s="24" customFormat="1" ht="47.25" customHeight="1">
      <c r="A424" s="31"/>
      <c r="B424" s="32"/>
      <c r="C424" s="32"/>
      <c r="D424" s="32"/>
      <c r="E424" s="32"/>
      <c r="F424" s="32"/>
      <c r="G424" s="32"/>
      <c r="H424" s="32"/>
      <c r="I424" s="32"/>
      <c r="J424" s="32"/>
      <c r="K424" s="29"/>
      <c r="L424" s="32"/>
      <c r="M424" s="32"/>
      <c r="N424" s="129"/>
      <c r="O424" s="33"/>
      <c r="P424" s="34"/>
      <c r="Q424" s="35"/>
      <c r="R424" s="36"/>
    </row>
    <row r="425" spans="1:18" s="24" customFormat="1" ht="47.25" customHeight="1">
      <c r="A425" s="31"/>
      <c r="B425" s="32"/>
      <c r="C425" s="32"/>
      <c r="D425" s="32"/>
      <c r="E425" s="32"/>
      <c r="F425" s="32"/>
      <c r="G425" s="32"/>
      <c r="H425" s="32"/>
      <c r="I425" s="32"/>
      <c r="J425" s="32"/>
      <c r="K425" s="29"/>
      <c r="L425" s="32"/>
      <c r="M425" s="32"/>
      <c r="N425" s="129"/>
      <c r="O425" s="33"/>
      <c r="P425" s="34"/>
      <c r="Q425" s="35"/>
      <c r="R425" s="36"/>
    </row>
    <row r="426" spans="1:18" s="24" customFormat="1" ht="47.25" customHeight="1">
      <c r="A426" s="31"/>
      <c r="B426" s="32"/>
      <c r="C426" s="32"/>
      <c r="D426" s="32"/>
      <c r="E426" s="32"/>
      <c r="F426" s="32"/>
      <c r="G426" s="32"/>
      <c r="H426" s="32"/>
      <c r="I426" s="32"/>
      <c r="J426" s="32"/>
      <c r="K426" s="29"/>
      <c r="L426" s="32"/>
      <c r="M426" s="32"/>
      <c r="N426" s="129"/>
      <c r="O426" s="33"/>
      <c r="P426" s="34"/>
      <c r="Q426" s="35"/>
      <c r="R426" s="36"/>
    </row>
    <row r="427" spans="1:18" s="24" customFormat="1" ht="47.25" customHeight="1">
      <c r="A427" s="31"/>
      <c r="B427" s="32"/>
      <c r="C427" s="32"/>
      <c r="D427" s="32"/>
      <c r="E427" s="32"/>
      <c r="F427" s="32"/>
      <c r="G427" s="32"/>
      <c r="H427" s="32"/>
      <c r="I427" s="32"/>
      <c r="J427" s="32"/>
      <c r="K427" s="29"/>
      <c r="L427" s="32"/>
      <c r="M427" s="32"/>
      <c r="N427" s="129"/>
      <c r="O427" s="33"/>
      <c r="P427" s="34"/>
      <c r="Q427" s="35"/>
      <c r="R427" s="36"/>
    </row>
    <row r="428" spans="1:18" s="24" customFormat="1" ht="47.25" customHeight="1">
      <c r="A428" s="31"/>
      <c r="B428" s="32"/>
      <c r="C428" s="32"/>
      <c r="D428" s="32"/>
      <c r="E428" s="32"/>
      <c r="F428" s="32"/>
      <c r="G428" s="32"/>
      <c r="H428" s="32"/>
      <c r="I428" s="32"/>
      <c r="J428" s="32"/>
      <c r="K428" s="29"/>
      <c r="L428" s="32"/>
      <c r="M428" s="32"/>
      <c r="N428" s="129"/>
      <c r="O428" s="33"/>
      <c r="P428" s="34"/>
      <c r="Q428" s="35"/>
      <c r="R428" s="36"/>
    </row>
    <row r="429" spans="1:18" s="24" customFormat="1" ht="47.25" customHeight="1">
      <c r="A429" s="31"/>
      <c r="B429" s="32"/>
      <c r="C429" s="32"/>
      <c r="D429" s="32"/>
      <c r="E429" s="32"/>
      <c r="F429" s="32"/>
      <c r="G429" s="32"/>
      <c r="H429" s="32"/>
      <c r="I429" s="32"/>
      <c r="J429" s="32"/>
      <c r="K429" s="29"/>
      <c r="L429" s="32"/>
      <c r="M429" s="32"/>
      <c r="N429" s="129"/>
      <c r="O429" s="33"/>
      <c r="P429" s="34"/>
      <c r="Q429" s="35"/>
      <c r="R429" s="36"/>
    </row>
    <row r="430" spans="1:18" s="24" customFormat="1" ht="47.25" customHeight="1">
      <c r="A430" s="31"/>
      <c r="B430" s="32"/>
      <c r="C430" s="32"/>
      <c r="D430" s="32"/>
      <c r="E430" s="32"/>
      <c r="F430" s="32"/>
      <c r="G430" s="32"/>
      <c r="H430" s="32"/>
      <c r="I430" s="32"/>
      <c r="J430" s="32"/>
      <c r="K430" s="29"/>
      <c r="L430" s="32"/>
      <c r="M430" s="32"/>
      <c r="N430" s="129"/>
      <c r="O430" s="33"/>
      <c r="P430" s="34"/>
      <c r="Q430" s="35"/>
      <c r="R430" s="36"/>
    </row>
    <row r="431" spans="1:18" s="24" customFormat="1" ht="47.25" customHeight="1">
      <c r="A431" s="31"/>
      <c r="B431" s="32"/>
      <c r="C431" s="32"/>
      <c r="D431" s="32"/>
      <c r="E431" s="32"/>
      <c r="F431" s="32"/>
      <c r="G431" s="32"/>
      <c r="H431" s="32"/>
      <c r="I431" s="32"/>
      <c r="J431" s="32"/>
      <c r="K431" s="29"/>
      <c r="L431" s="32"/>
      <c r="M431" s="32"/>
      <c r="N431" s="129"/>
      <c r="O431" s="33"/>
      <c r="P431" s="34"/>
      <c r="Q431" s="35"/>
      <c r="R431" s="36"/>
    </row>
    <row r="432" spans="1:18" s="24" customFormat="1" ht="96.75" customHeight="1">
      <c r="A432" s="31"/>
      <c r="B432" s="32"/>
      <c r="C432" s="32"/>
      <c r="D432" s="32"/>
      <c r="E432" s="32"/>
      <c r="F432" s="32"/>
      <c r="G432" s="32"/>
      <c r="H432" s="32"/>
      <c r="I432" s="32"/>
      <c r="J432" s="32"/>
      <c r="K432" s="29"/>
      <c r="L432" s="32"/>
      <c r="M432" s="32"/>
      <c r="N432" s="129"/>
      <c r="O432" s="33"/>
      <c r="P432" s="34"/>
      <c r="Q432" s="35"/>
      <c r="R432" s="36"/>
    </row>
    <row r="433" spans="1:18" s="24" customFormat="1">
      <c r="A433" s="31"/>
      <c r="B433" s="32"/>
      <c r="C433" s="32"/>
      <c r="D433" s="32"/>
      <c r="E433" s="32"/>
      <c r="F433" s="32"/>
      <c r="G433" s="32"/>
      <c r="H433" s="32"/>
      <c r="I433" s="32"/>
      <c r="J433" s="32"/>
      <c r="K433" s="29"/>
      <c r="L433" s="32"/>
      <c r="M433" s="32"/>
      <c r="N433" s="129"/>
      <c r="O433" s="33"/>
      <c r="P433" s="34"/>
      <c r="Q433" s="35"/>
      <c r="R433" s="36"/>
    </row>
    <row r="434" spans="1:18" s="24" customFormat="1" ht="47.25" customHeight="1">
      <c r="A434" s="31"/>
      <c r="B434" s="32"/>
      <c r="C434" s="32"/>
      <c r="D434" s="32"/>
      <c r="E434" s="32"/>
      <c r="F434" s="32"/>
      <c r="G434" s="32"/>
      <c r="H434" s="32"/>
      <c r="I434" s="32"/>
      <c r="J434" s="32"/>
      <c r="K434" s="29"/>
      <c r="L434" s="32"/>
      <c r="M434" s="32"/>
      <c r="N434" s="129"/>
      <c r="O434" s="33"/>
      <c r="P434" s="34"/>
      <c r="Q434" s="35"/>
      <c r="R434" s="36"/>
    </row>
    <row r="435" spans="1:18" s="24" customFormat="1" ht="47.25" customHeight="1">
      <c r="A435" s="31"/>
      <c r="B435" s="32"/>
      <c r="C435" s="32"/>
      <c r="D435" s="32"/>
      <c r="E435" s="32"/>
      <c r="F435" s="32"/>
      <c r="G435" s="32"/>
      <c r="H435" s="32"/>
      <c r="I435" s="32"/>
      <c r="J435" s="32"/>
      <c r="K435" s="29"/>
      <c r="L435" s="32"/>
      <c r="M435" s="32"/>
      <c r="N435" s="129"/>
      <c r="O435" s="33"/>
      <c r="P435" s="34"/>
      <c r="Q435" s="35"/>
      <c r="R435" s="36"/>
    </row>
    <row r="436" spans="1:18" s="24" customFormat="1" ht="47.25" customHeight="1">
      <c r="A436" s="31"/>
      <c r="B436" s="32"/>
      <c r="C436" s="32"/>
      <c r="D436" s="32"/>
      <c r="E436" s="32"/>
      <c r="F436" s="32"/>
      <c r="G436" s="32"/>
      <c r="H436" s="32"/>
      <c r="I436" s="32"/>
      <c r="J436" s="32"/>
      <c r="K436" s="29"/>
      <c r="L436" s="32"/>
      <c r="M436" s="32"/>
      <c r="N436" s="129"/>
      <c r="O436" s="33"/>
      <c r="P436" s="34"/>
      <c r="Q436" s="35"/>
      <c r="R436" s="36"/>
    </row>
    <row r="437" spans="1:18" s="24" customFormat="1" ht="35.25" customHeight="1">
      <c r="A437" s="31"/>
      <c r="B437" s="32"/>
      <c r="C437" s="32"/>
      <c r="D437" s="32"/>
      <c r="E437" s="32"/>
      <c r="F437" s="32"/>
      <c r="G437" s="32"/>
      <c r="H437" s="32"/>
      <c r="I437" s="32"/>
      <c r="J437" s="32"/>
      <c r="K437" s="29"/>
      <c r="L437" s="32"/>
      <c r="M437" s="32"/>
      <c r="N437" s="129"/>
      <c r="O437" s="33"/>
      <c r="P437" s="34"/>
      <c r="Q437" s="35"/>
      <c r="R437" s="36"/>
    </row>
    <row r="438" spans="1:18" s="24" customFormat="1" ht="47.25" customHeight="1">
      <c r="A438" s="31"/>
      <c r="B438" s="32"/>
      <c r="C438" s="32"/>
      <c r="D438" s="32"/>
      <c r="E438" s="32"/>
      <c r="F438" s="32"/>
      <c r="G438" s="32"/>
      <c r="H438" s="32"/>
      <c r="I438" s="32"/>
      <c r="J438" s="32"/>
      <c r="K438" s="29"/>
      <c r="L438" s="32"/>
      <c r="M438" s="32"/>
      <c r="N438" s="129"/>
      <c r="O438" s="33"/>
      <c r="P438" s="34"/>
      <c r="Q438" s="35"/>
      <c r="R438" s="36"/>
    </row>
    <row r="439" spans="1:18" s="24" customFormat="1" ht="47.25" customHeight="1">
      <c r="A439" s="31"/>
      <c r="B439" s="32"/>
      <c r="C439" s="32"/>
      <c r="D439" s="32"/>
      <c r="E439" s="32"/>
      <c r="F439" s="32"/>
      <c r="G439" s="32"/>
      <c r="H439" s="32"/>
      <c r="I439" s="32"/>
      <c r="J439" s="32"/>
      <c r="K439" s="29"/>
      <c r="L439" s="32"/>
      <c r="M439" s="32"/>
      <c r="N439" s="129"/>
      <c r="O439" s="33"/>
      <c r="P439" s="34"/>
      <c r="Q439" s="35"/>
      <c r="R439" s="36"/>
    </row>
    <row r="440" spans="1:18" s="24" customFormat="1">
      <c r="A440" s="31"/>
      <c r="B440" s="32"/>
      <c r="C440" s="32"/>
      <c r="D440" s="32"/>
      <c r="E440" s="32"/>
      <c r="F440" s="32"/>
      <c r="G440" s="32"/>
      <c r="H440" s="32"/>
      <c r="I440" s="32"/>
      <c r="J440" s="32"/>
      <c r="K440" s="29"/>
      <c r="L440" s="32"/>
      <c r="M440" s="32"/>
      <c r="N440" s="129"/>
      <c r="O440" s="33"/>
      <c r="P440" s="34"/>
      <c r="Q440" s="35"/>
      <c r="R440" s="36"/>
    </row>
    <row r="441" spans="1:18" s="24" customFormat="1" ht="92.25" customHeight="1">
      <c r="A441" s="31"/>
      <c r="B441" s="32"/>
      <c r="C441" s="32"/>
      <c r="D441" s="32"/>
      <c r="E441" s="32"/>
      <c r="F441" s="32"/>
      <c r="G441" s="32"/>
      <c r="H441" s="32"/>
      <c r="I441" s="32"/>
      <c r="J441" s="32"/>
      <c r="K441" s="29"/>
      <c r="L441" s="32"/>
      <c r="M441" s="32"/>
      <c r="N441" s="129"/>
      <c r="O441" s="33"/>
      <c r="P441" s="34"/>
      <c r="Q441" s="35"/>
      <c r="R441" s="36"/>
    </row>
    <row r="442" spans="1:18" s="24" customFormat="1">
      <c r="A442" s="31"/>
      <c r="B442" s="32"/>
      <c r="C442" s="32"/>
      <c r="D442" s="32"/>
      <c r="E442" s="32"/>
      <c r="F442" s="32"/>
      <c r="G442" s="32"/>
      <c r="H442" s="32"/>
      <c r="I442" s="32"/>
      <c r="J442" s="32"/>
      <c r="K442" s="29"/>
      <c r="L442" s="32"/>
      <c r="M442" s="32"/>
      <c r="N442" s="129"/>
      <c r="O442" s="33"/>
      <c r="P442" s="34"/>
      <c r="Q442" s="35"/>
      <c r="R442" s="36"/>
    </row>
    <row r="443" spans="1:18" s="24" customFormat="1">
      <c r="A443" s="31"/>
      <c r="B443" s="32"/>
      <c r="C443" s="32"/>
      <c r="D443" s="32"/>
      <c r="E443" s="32"/>
      <c r="F443" s="32"/>
      <c r="G443" s="32"/>
      <c r="H443" s="32"/>
      <c r="I443" s="32"/>
      <c r="J443" s="32"/>
      <c r="K443" s="29"/>
      <c r="L443" s="32"/>
      <c r="M443" s="32"/>
      <c r="N443" s="129"/>
      <c r="O443" s="33"/>
      <c r="P443" s="34"/>
      <c r="Q443" s="35"/>
      <c r="R443" s="36"/>
    </row>
    <row r="444" spans="1:18" s="24" customFormat="1" ht="47.25" customHeight="1">
      <c r="A444" s="31"/>
      <c r="B444" s="32"/>
      <c r="C444" s="32"/>
      <c r="D444" s="32"/>
      <c r="E444" s="32"/>
      <c r="F444" s="32"/>
      <c r="G444" s="32"/>
      <c r="H444" s="32"/>
      <c r="I444" s="32"/>
      <c r="J444" s="32"/>
      <c r="K444" s="29"/>
      <c r="L444" s="32"/>
      <c r="M444" s="32"/>
      <c r="N444" s="129"/>
      <c r="O444" s="33"/>
      <c r="P444" s="34"/>
      <c r="Q444" s="35"/>
      <c r="R444" s="36"/>
    </row>
    <row r="445" spans="1:18" s="24" customFormat="1" ht="47.25" customHeight="1">
      <c r="A445" s="31"/>
      <c r="B445" s="32"/>
      <c r="C445" s="32"/>
      <c r="D445" s="32"/>
      <c r="E445" s="32"/>
      <c r="F445" s="32"/>
      <c r="G445" s="32"/>
      <c r="H445" s="32"/>
      <c r="I445" s="32"/>
      <c r="J445" s="32"/>
      <c r="K445" s="29"/>
      <c r="L445" s="32"/>
      <c r="M445" s="32"/>
      <c r="N445" s="129"/>
      <c r="O445" s="33"/>
      <c r="P445" s="34"/>
      <c r="Q445" s="35"/>
      <c r="R445" s="36"/>
    </row>
    <row r="446" spans="1:18" s="24" customFormat="1">
      <c r="A446" s="31"/>
      <c r="B446" s="32"/>
      <c r="C446" s="32"/>
      <c r="D446" s="32"/>
      <c r="E446" s="32"/>
      <c r="F446" s="32"/>
      <c r="G446" s="32"/>
      <c r="H446" s="32"/>
      <c r="I446" s="32"/>
      <c r="J446" s="32"/>
      <c r="K446" s="29"/>
      <c r="L446" s="32"/>
      <c r="M446" s="32"/>
      <c r="N446" s="129"/>
      <c r="O446" s="33"/>
      <c r="P446" s="34"/>
      <c r="Q446" s="35"/>
      <c r="R446" s="36"/>
    </row>
    <row r="447" spans="1:18" s="24" customFormat="1" ht="47.25" customHeight="1">
      <c r="A447" s="31"/>
      <c r="B447" s="32"/>
      <c r="C447" s="32"/>
      <c r="D447" s="32"/>
      <c r="E447" s="32"/>
      <c r="F447" s="32"/>
      <c r="G447" s="32"/>
      <c r="H447" s="32"/>
      <c r="I447" s="32"/>
      <c r="J447" s="32"/>
      <c r="K447" s="29"/>
      <c r="L447" s="32"/>
      <c r="M447" s="32"/>
      <c r="N447" s="129"/>
      <c r="O447" s="33"/>
      <c r="P447" s="34"/>
      <c r="Q447" s="35"/>
      <c r="R447" s="36"/>
    </row>
    <row r="448" spans="1:18" s="24" customFormat="1" ht="47.25" customHeight="1">
      <c r="A448" s="31"/>
      <c r="B448" s="32"/>
      <c r="C448" s="32"/>
      <c r="D448" s="32"/>
      <c r="E448" s="32"/>
      <c r="F448" s="32"/>
      <c r="G448" s="32"/>
      <c r="H448" s="32"/>
      <c r="I448" s="32"/>
      <c r="J448" s="32"/>
      <c r="K448" s="29"/>
      <c r="L448" s="32"/>
      <c r="M448" s="32"/>
      <c r="N448" s="129"/>
      <c r="O448" s="33"/>
      <c r="P448" s="34"/>
      <c r="Q448" s="35"/>
      <c r="R448" s="36"/>
    </row>
    <row r="449" spans="1:18" s="24" customFormat="1" ht="47.25" customHeight="1">
      <c r="A449" s="31"/>
      <c r="B449" s="32"/>
      <c r="C449" s="32"/>
      <c r="D449" s="32"/>
      <c r="E449" s="32"/>
      <c r="F449" s="32"/>
      <c r="G449" s="32"/>
      <c r="H449" s="32"/>
      <c r="I449" s="32"/>
      <c r="J449" s="32"/>
      <c r="K449" s="29"/>
      <c r="L449" s="32"/>
      <c r="M449" s="32"/>
      <c r="N449" s="129"/>
      <c r="O449" s="33"/>
      <c r="P449" s="34"/>
      <c r="Q449" s="35"/>
      <c r="R449" s="36"/>
    </row>
    <row r="450" spans="1:18" s="24" customFormat="1" ht="30" customHeight="1">
      <c r="A450" s="31"/>
      <c r="B450" s="32"/>
      <c r="C450" s="32"/>
      <c r="D450" s="32"/>
      <c r="E450" s="32"/>
      <c r="F450" s="32"/>
      <c r="G450" s="32"/>
      <c r="H450" s="32"/>
      <c r="I450" s="32"/>
      <c r="J450" s="32"/>
      <c r="K450" s="29"/>
      <c r="L450" s="32"/>
      <c r="M450" s="32"/>
      <c r="N450" s="129"/>
      <c r="O450" s="33"/>
      <c r="P450" s="34"/>
      <c r="Q450" s="35"/>
      <c r="R450" s="36"/>
    </row>
    <row r="451" spans="1:18" s="24" customFormat="1" ht="78.75" customHeight="1">
      <c r="A451" s="31"/>
      <c r="B451" s="32"/>
      <c r="C451" s="32"/>
      <c r="D451" s="32"/>
      <c r="E451" s="32"/>
      <c r="F451" s="32"/>
      <c r="G451" s="32"/>
      <c r="H451" s="32"/>
      <c r="I451" s="32"/>
      <c r="J451" s="32"/>
      <c r="K451" s="29"/>
      <c r="L451" s="32"/>
      <c r="M451" s="32"/>
      <c r="N451" s="129"/>
      <c r="O451" s="33"/>
      <c r="P451" s="34"/>
      <c r="Q451" s="35"/>
      <c r="R451" s="36"/>
    </row>
    <row r="452" spans="1:18" s="24" customFormat="1" ht="47.25" customHeight="1">
      <c r="A452" s="31"/>
      <c r="B452" s="32"/>
      <c r="C452" s="32"/>
      <c r="D452" s="32"/>
      <c r="E452" s="32"/>
      <c r="F452" s="32"/>
      <c r="G452" s="32"/>
      <c r="H452" s="32"/>
      <c r="I452" s="32"/>
      <c r="J452" s="32"/>
      <c r="K452" s="29"/>
      <c r="L452" s="32"/>
      <c r="M452" s="32"/>
      <c r="N452" s="129"/>
      <c r="O452" s="33"/>
      <c r="P452" s="34"/>
      <c r="Q452" s="35"/>
      <c r="R452" s="36"/>
    </row>
    <row r="453" spans="1:18" s="24" customFormat="1">
      <c r="A453" s="31"/>
      <c r="B453" s="32"/>
      <c r="C453" s="32"/>
      <c r="D453" s="32"/>
      <c r="E453" s="32"/>
      <c r="F453" s="32"/>
      <c r="G453" s="32"/>
      <c r="H453" s="32"/>
      <c r="I453" s="32"/>
      <c r="J453" s="32"/>
      <c r="K453" s="29"/>
      <c r="L453" s="32"/>
      <c r="M453" s="32"/>
      <c r="N453" s="129"/>
      <c r="O453" s="33"/>
      <c r="P453" s="34"/>
      <c r="Q453" s="35"/>
      <c r="R453" s="36"/>
    </row>
    <row r="454" spans="1:18" s="24" customFormat="1" ht="47.25" customHeight="1">
      <c r="A454" s="31"/>
      <c r="B454" s="32"/>
      <c r="C454" s="32"/>
      <c r="D454" s="32"/>
      <c r="E454" s="32"/>
      <c r="F454" s="32"/>
      <c r="G454" s="32"/>
      <c r="H454" s="32"/>
      <c r="I454" s="32"/>
      <c r="J454" s="32"/>
      <c r="K454" s="29"/>
      <c r="L454" s="32"/>
      <c r="M454" s="32"/>
      <c r="N454" s="129"/>
      <c r="O454" s="33"/>
      <c r="P454" s="34"/>
      <c r="Q454" s="35"/>
      <c r="R454" s="36"/>
    </row>
    <row r="455" spans="1:18" s="24" customFormat="1" ht="47.25" customHeight="1">
      <c r="A455" s="31"/>
      <c r="B455" s="32"/>
      <c r="C455" s="32"/>
      <c r="D455" s="32"/>
      <c r="E455" s="32"/>
      <c r="F455" s="32"/>
      <c r="G455" s="32"/>
      <c r="H455" s="32"/>
      <c r="I455" s="32"/>
      <c r="J455" s="32"/>
      <c r="K455" s="29"/>
      <c r="L455" s="32"/>
      <c r="M455" s="32"/>
      <c r="N455" s="129"/>
      <c r="O455" s="33"/>
      <c r="P455" s="34"/>
      <c r="Q455" s="35"/>
      <c r="R455" s="36"/>
    </row>
    <row r="456" spans="1:18" s="24" customFormat="1" ht="47.25" customHeight="1">
      <c r="A456" s="31"/>
      <c r="B456" s="32"/>
      <c r="C456" s="32"/>
      <c r="D456" s="32"/>
      <c r="E456" s="32"/>
      <c r="F456" s="32"/>
      <c r="G456" s="32"/>
      <c r="H456" s="32"/>
      <c r="I456" s="32"/>
      <c r="J456" s="32"/>
      <c r="K456" s="29"/>
      <c r="L456" s="32"/>
      <c r="M456" s="32"/>
      <c r="N456" s="129"/>
      <c r="O456" s="33"/>
      <c r="P456" s="34"/>
      <c r="Q456" s="35"/>
      <c r="R456" s="36"/>
    </row>
    <row r="457" spans="1:18" s="24" customFormat="1">
      <c r="A457" s="31"/>
      <c r="B457" s="32"/>
      <c r="C457" s="32"/>
      <c r="D457" s="32"/>
      <c r="E457" s="32"/>
      <c r="F457" s="32"/>
      <c r="G457" s="32"/>
      <c r="H457" s="32"/>
      <c r="I457" s="32"/>
      <c r="J457" s="32"/>
      <c r="K457" s="29"/>
      <c r="L457" s="32"/>
      <c r="M457" s="32"/>
      <c r="N457" s="129"/>
      <c r="O457" s="33"/>
      <c r="P457" s="34"/>
      <c r="Q457" s="35"/>
      <c r="R457" s="36"/>
    </row>
  </sheetData>
  <mergeCells count="22">
    <mergeCell ref="A4:A5"/>
    <mergeCell ref="B4:B5"/>
    <mergeCell ref="C4:C5"/>
    <mergeCell ref="D4:D5"/>
    <mergeCell ref="P4:P5"/>
    <mergeCell ref="I4:I5"/>
    <mergeCell ref="J4:J5"/>
    <mergeCell ref="Q2:R2"/>
    <mergeCell ref="Q3:R3"/>
    <mergeCell ref="Q4:Q5"/>
    <mergeCell ref="R4:R5"/>
    <mergeCell ref="B1:D1"/>
    <mergeCell ref="M1:N1"/>
    <mergeCell ref="L4:L5"/>
    <mergeCell ref="M2:N2"/>
    <mergeCell ref="M3:N3"/>
    <mergeCell ref="M4:M5"/>
    <mergeCell ref="B2:C2"/>
    <mergeCell ref="E4:H4"/>
    <mergeCell ref="K4:K5"/>
    <mergeCell ref="N4:N5"/>
    <mergeCell ref="O4:O5"/>
  </mergeCells>
  <phoneticPr fontId="11" type="noConversion"/>
  <conditionalFormatting sqref="S9 S14 S33:S57">
    <cfRule type="containsText" dxfId="208" priority="115" operator="containsText" text="U">
      <formula>NOT(ISERROR(SEARCH("U",S9)))</formula>
    </cfRule>
    <cfRule type="containsText" dxfId="207" priority="116" operator="containsText" text="C">
      <formula>NOT(ISERROR(SEARCH("C",S9)))</formula>
    </cfRule>
    <cfRule type="containsText" dxfId="206" priority="117" operator="containsText" text="B">
      <formula>NOT(ISERROR(SEARCH("B",S9)))</formula>
    </cfRule>
    <cfRule type="containsText" dxfId="205" priority="118" operator="containsText" text="A">
      <formula>NOT(ISERROR(SEARCH("A",S9)))</formula>
    </cfRule>
  </conditionalFormatting>
  <conditionalFormatting sqref="S6">
    <cfRule type="containsText" dxfId="204" priority="111" operator="containsText" text="U">
      <formula>NOT(ISERROR(SEARCH("U",S6)))</formula>
    </cfRule>
    <cfRule type="containsText" dxfId="203" priority="112" operator="containsText" text="C">
      <formula>NOT(ISERROR(SEARCH("C",S6)))</formula>
    </cfRule>
    <cfRule type="containsText" dxfId="202" priority="113" operator="containsText" text="B">
      <formula>NOT(ISERROR(SEARCH("B",S6)))</formula>
    </cfRule>
    <cfRule type="containsText" dxfId="201" priority="114" operator="containsText" text="A">
      <formula>NOT(ISERROR(SEARCH("A",S6)))</formula>
    </cfRule>
  </conditionalFormatting>
  <conditionalFormatting sqref="S7">
    <cfRule type="containsText" dxfId="200" priority="107" operator="containsText" text="U">
      <formula>NOT(ISERROR(SEARCH("U",S7)))</formula>
    </cfRule>
    <cfRule type="containsText" dxfId="199" priority="108" operator="containsText" text="C">
      <formula>NOT(ISERROR(SEARCH("C",S7)))</formula>
    </cfRule>
    <cfRule type="containsText" dxfId="198" priority="109" operator="containsText" text="B">
      <formula>NOT(ISERROR(SEARCH("B",S7)))</formula>
    </cfRule>
    <cfRule type="containsText" dxfId="197" priority="110" operator="containsText" text="A">
      <formula>NOT(ISERROR(SEARCH("A",S7)))</formula>
    </cfRule>
  </conditionalFormatting>
  <conditionalFormatting sqref="S8">
    <cfRule type="containsText" dxfId="196" priority="103" operator="containsText" text="U">
      <formula>NOT(ISERROR(SEARCH("U",S8)))</formula>
    </cfRule>
    <cfRule type="containsText" dxfId="195" priority="104" operator="containsText" text="C">
      <formula>NOT(ISERROR(SEARCH("C",S8)))</formula>
    </cfRule>
    <cfRule type="containsText" dxfId="194" priority="105" operator="containsText" text="B">
      <formula>NOT(ISERROR(SEARCH("B",S8)))</formula>
    </cfRule>
    <cfRule type="containsText" dxfId="193" priority="106" operator="containsText" text="A">
      <formula>NOT(ISERROR(SEARCH("A",S8)))</formula>
    </cfRule>
  </conditionalFormatting>
  <conditionalFormatting sqref="S10">
    <cfRule type="containsText" dxfId="192" priority="99" operator="containsText" text="U">
      <formula>NOT(ISERROR(SEARCH("U",S10)))</formula>
    </cfRule>
    <cfRule type="containsText" dxfId="191" priority="100" operator="containsText" text="C">
      <formula>NOT(ISERROR(SEARCH("C",S10)))</formula>
    </cfRule>
    <cfRule type="containsText" dxfId="190" priority="101" operator="containsText" text="B">
      <formula>NOT(ISERROR(SEARCH("B",S10)))</formula>
    </cfRule>
    <cfRule type="containsText" dxfId="189" priority="102" operator="containsText" text="A">
      <formula>NOT(ISERROR(SEARCH("A",S10)))</formula>
    </cfRule>
  </conditionalFormatting>
  <conditionalFormatting sqref="S11">
    <cfRule type="containsText" dxfId="188" priority="95" operator="containsText" text="U">
      <formula>NOT(ISERROR(SEARCH("U",S11)))</formula>
    </cfRule>
    <cfRule type="containsText" dxfId="187" priority="96" operator="containsText" text="C">
      <formula>NOT(ISERROR(SEARCH("C",S11)))</formula>
    </cfRule>
    <cfRule type="containsText" dxfId="186" priority="97" operator="containsText" text="B">
      <formula>NOT(ISERROR(SEARCH("B",S11)))</formula>
    </cfRule>
    <cfRule type="containsText" dxfId="185" priority="98" operator="containsText" text="A">
      <formula>NOT(ISERROR(SEARCH("A",S11)))</formula>
    </cfRule>
  </conditionalFormatting>
  <conditionalFormatting sqref="S12">
    <cfRule type="containsText" dxfId="184" priority="91" operator="containsText" text="U">
      <formula>NOT(ISERROR(SEARCH("U",S12)))</formula>
    </cfRule>
    <cfRule type="containsText" dxfId="183" priority="92" operator="containsText" text="C">
      <formula>NOT(ISERROR(SEARCH("C",S12)))</formula>
    </cfRule>
    <cfRule type="containsText" dxfId="182" priority="93" operator="containsText" text="B">
      <formula>NOT(ISERROR(SEARCH("B",S12)))</formula>
    </cfRule>
    <cfRule type="containsText" dxfId="181" priority="94" operator="containsText" text="A">
      <formula>NOT(ISERROR(SEARCH("A",S12)))</formula>
    </cfRule>
  </conditionalFormatting>
  <conditionalFormatting sqref="S13">
    <cfRule type="containsText" dxfId="180" priority="87" operator="containsText" text="U">
      <formula>NOT(ISERROR(SEARCH("U",S13)))</formula>
    </cfRule>
    <cfRule type="containsText" dxfId="179" priority="88" operator="containsText" text="C">
      <formula>NOT(ISERROR(SEARCH("C",S13)))</formula>
    </cfRule>
    <cfRule type="containsText" dxfId="178" priority="89" operator="containsText" text="B">
      <formula>NOT(ISERROR(SEARCH("B",S13)))</formula>
    </cfRule>
    <cfRule type="containsText" dxfId="177" priority="90" operator="containsText" text="A">
      <formula>NOT(ISERROR(SEARCH("A",S13)))</formula>
    </cfRule>
  </conditionalFormatting>
  <conditionalFormatting sqref="S15">
    <cfRule type="containsText" dxfId="176" priority="83" operator="containsText" text="U">
      <formula>NOT(ISERROR(SEARCH("U",S15)))</formula>
    </cfRule>
    <cfRule type="containsText" dxfId="175" priority="84" operator="containsText" text="C">
      <formula>NOT(ISERROR(SEARCH("C",S15)))</formula>
    </cfRule>
    <cfRule type="containsText" dxfId="174" priority="85" operator="containsText" text="B">
      <formula>NOT(ISERROR(SEARCH("B",S15)))</formula>
    </cfRule>
    <cfRule type="containsText" dxfId="173" priority="86" operator="containsText" text="A">
      <formula>NOT(ISERROR(SEARCH("A",S15)))</formula>
    </cfRule>
  </conditionalFormatting>
  <conditionalFormatting sqref="S16">
    <cfRule type="containsText" dxfId="172" priority="79" operator="containsText" text="U">
      <formula>NOT(ISERROR(SEARCH("U",S16)))</formula>
    </cfRule>
    <cfRule type="containsText" dxfId="171" priority="80" operator="containsText" text="C">
      <formula>NOT(ISERROR(SEARCH("C",S16)))</formula>
    </cfRule>
    <cfRule type="containsText" dxfId="170" priority="81" operator="containsText" text="B">
      <formula>NOT(ISERROR(SEARCH("B",S16)))</formula>
    </cfRule>
    <cfRule type="containsText" dxfId="169" priority="82" operator="containsText" text="A">
      <formula>NOT(ISERROR(SEARCH("A",S16)))</formula>
    </cfRule>
  </conditionalFormatting>
  <conditionalFormatting sqref="S17">
    <cfRule type="containsText" dxfId="168" priority="75" operator="containsText" text="U">
      <formula>NOT(ISERROR(SEARCH("U",S17)))</formula>
    </cfRule>
    <cfRule type="containsText" dxfId="167" priority="76" operator="containsText" text="C">
      <formula>NOT(ISERROR(SEARCH("C",S17)))</formula>
    </cfRule>
    <cfRule type="containsText" dxfId="166" priority="77" operator="containsText" text="B">
      <formula>NOT(ISERROR(SEARCH("B",S17)))</formula>
    </cfRule>
    <cfRule type="containsText" dxfId="165" priority="78" operator="containsText" text="A">
      <formula>NOT(ISERROR(SEARCH("A",S17)))</formula>
    </cfRule>
  </conditionalFormatting>
  <conditionalFormatting sqref="S32">
    <cfRule type="containsText" dxfId="164" priority="15" operator="containsText" text="U">
      <formula>NOT(ISERROR(SEARCH("U",S32)))</formula>
    </cfRule>
    <cfRule type="containsText" dxfId="163" priority="16" operator="containsText" text="C">
      <formula>NOT(ISERROR(SEARCH("C",S32)))</formula>
    </cfRule>
    <cfRule type="containsText" dxfId="162" priority="17" operator="containsText" text="B">
      <formula>NOT(ISERROR(SEARCH("B",S32)))</formula>
    </cfRule>
    <cfRule type="containsText" dxfId="161" priority="18" operator="containsText" text="A">
      <formula>NOT(ISERROR(SEARCH("A",S32)))</formula>
    </cfRule>
  </conditionalFormatting>
  <conditionalFormatting sqref="S18">
    <cfRule type="containsText" dxfId="160" priority="67" operator="containsText" text="U">
      <formula>NOT(ISERROR(SEARCH("U",S18)))</formula>
    </cfRule>
    <cfRule type="containsText" dxfId="159" priority="68" operator="containsText" text="C">
      <formula>NOT(ISERROR(SEARCH("C",S18)))</formula>
    </cfRule>
    <cfRule type="containsText" dxfId="158" priority="69" operator="containsText" text="B">
      <formula>NOT(ISERROR(SEARCH("B",S18)))</formula>
    </cfRule>
    <cfRule type="containsText" dxfId="157" priority="70" operator="containsText" text="A">
      <formula>NOT(ISERROR(SEARCH("A",S18)))</formula>
    </cfRule>
  </conditionalFormatting>
  <conditionalFormatting sqref="S19">
    <cfRule type="containsText" dxfId="156" priority="63" operator="containsText" text="U">
      <formula>NOT(ISERROR(SEARCH("U",S19)))</formula>
    </cfRule>
    <cfRule type="containsText" dxfId="155" priority="64" operator="containsText" text="C">
      <formula>NOT(ISERROR(SEARCH("C",S19)))</formula>
    </cfRule>
    <cfRule type="containsText" dxfId="154" priority="65" operator="containsText" text="B">
      <formula>NOT(ISERROR(SEARCH("B",S19)))</formula>
    </cfRule>
    <cfRule type="containsText" dxfId="153" priority="66" operator="containsText" text="A">
      <formula>NOT(ISERROR(SEARCH("A",S19)))</formula>
    </cfRule>
  </conditionalFormatting>
  <conditionalFormatting sqref="S20">
    <cfRule type="containsText" dxfId="152" priority="59" operator="containsText" text="U">
      <formula>NOT(ISERROR(SEARCH("U",S20)))</formula>
    </cfRule>
    <cfRule type="containsText" dxfId="151" priority="60" operator="containsText" text="C">
      <formula>NOT(ISERROR(SEARCH("C",S20)))</formula>
    </cfRule>
    <cfRule type="containsText" dxfId="150" priority="61" operator="containsText" text="B">
      <formula>NOT(ISERROR(SEARCH("B",S20)))</formula>
    </cfRule>
    <cfRule type="containsText" dxfId="149" priority="62" operator="containsText" text="A">
      <formula>NOT(ISERROR(SEARCH("A",S20)))</formula>
    </cfRule>
  </conditionalFormatting>
  <conditionalFormatting sqref="S21">
    <cfRule type="containsText" dxfId="148" priority="55" operator="containsText" text="U">
      <formula>NOT(ISERROR(SEARCH("U",S21)))</formula>
    </cfRule>
    <cfRule type="containsText" dxfId="147" priority="56" operator="containsText" text="C">
      <formula>NOT(ISERROR(SEARCH("C",S21)))</formula>
    </cfRule>
    <cfRule type="containsText" dxfId="146" priority="57" operator="containsText" text="B">
      <formula>NOT(ISERROR(SEARCH("B",S21)))</formula>
    </cfRule>
    <cfRule type="containsText" dxfId="145" priority="58" operator="containsText" text="A">
      <formula>NOT(ISERROR(SEARCH("A",S21)))</formula>
    </cfRule>
  </conditionalFormatting>
  <conditionalFormatting sqref="S22">
    <cfRule type="containsText" dxfId="144" priority="51" operator="containsText" text="U">
      <formula>NOT(ISERROR(SEARCH("U",S22)))</formula>
    </cfRule>
    <cfRule type="containsText" dxfId="143" priority="52" operator="containsText" text="C">
      <formula>NOT(ISERROR(SEARCH("C",S22)))</formula>
    </cfRule>
    <cfRule type="containsText" dxfId="142" priority="53" operator="containsText" text="B">
      <formula>NOT(ISERROR(SEARCH("B",S22)))</formula>
    </cfRule>
    <cfRule type="containsText" dxfId="141" priority="54" operator="containsText" text="A">
      <formula>NOT(ISERROR(SEARCH("A",S22)))</formula>
    </cfRule>
  </conditionalFormatting>
  <conditionalFormatting sqref="S23">
    <cfRule type="containsText" dxfId="140" priority="47" operator="containsText" text="U">
      <formula>NOT(ISERROR(SEARCH("U",S23)))</formula>
    </cfRule>
    <cfRule type="containsText" dxfId="139" priority="48" operator="containsText" text="C">
      <formula>NOT(ISERROR(SEARCH("C",S23)))</formula>
    </cfRule>
    <cfRule type="containsText" dxfId="138" priority="49" operator="containsText" text="B">
      <formula>NOT(ISERROR(SEARCH("B",S23)))</formula>
    </cfRule>
    <cfRule type="containsText" dxfId="137" priority="50" operator="containsText" text="A">
      <formula>NOT(ISERROR(SEARCH("A",S23)))</formula>
    </cfRule>
  </conditionalFormatting>
  <conditionalFormatting sqref="S24">
    <cfRule type="containsText" dxfId="136" priority="43" operator="containsText" text="U">
      <formula>NOT(ISERROR(SEARCH("U",S24)))</formula>
    </cfRule>
    <cfRule type="containsText" dxfId="135" priority="44" operator="containsText" text="C">
      <formula>NOT(ISERROR(SEARCH("C",S24)))</formula>
    </cfRule>
    <cfRule type="containsText" dxfId="134" priority="45" operator="containsText" text="B">
      <formula>NOT(ISERROR(SEARCH("B",S24)))</formula>
    </cfRule>
    <cfRule type="containsText" dxfId="133" priority="46" operator="containsText" text="A">
      <formula>NOT(ISERROR(SEARCH("A",S24)))</formula>
    </cfRule>
  </conditionalFormatting>
  <conditionalFormatting sqref="S25">
    <cfRule type="containsText" dxfId="132" priority="39" operator="containsText" text="U">
      <formula>NOT(ISERROR(SEARCH("U",S25)))</formula>
    </cfRule>
    <cfRule type="containsText" dxfId="131" priority="40" operator="containsText" text="C">
      <formula>NOT(ISERROR(SEARCH("C",S25)))</formula>
    </cfRule>
    <cfRule type="containsText" dxfId="130" priority="41" operator="containsText" text="B">
      <formula>NOT(ISERROR(SEARCH("B",S25)))</formula>
    </cfRule>
    <cfRule type="containsText" dxfId="129" priority="42" operator="containsText" text="A">
      <formula>NOT(ISERROR(SEARCH("A",S25)))</formula>
    </cfRule>
  </conditionalFormatting>
  <conditionalFormatting sqref="S26">
    <cfRule type="containsText" dxfId="128" priority="35" operator="containsText" text="U">
      <formula>NOT(ISERROR(SEARCH("U",S26)))</formula>
    </cfRule>
    <cfRule type="containsText" dxfId="127" priority="36" operator="containsText" text="C">
      <formula>NOT(ISERROR(SEARCH("C",S26)))</formula>
    </cfRule>
    <cfRule type="containsText" dxfId="126" priority="37" operator="containsText" text="B">
      <formula>NOT(ISERROR(SEARCH("B",S26)))</formula>
    </cfRule>
    <cfRule type="containsText" dxfId="125" priority="38" operator="containsText" text="A">
      <formula>NOT(ISERROR(SEARCH("A",S26)))</formula>
    </cfRule>
  </conditionalFormatting>
  <conditionalFormatting sqref="S27:S28">
    <cfRule type="containsText" dxfId="124" priority="31" operator="containsText" text="U">
      <formula>NOT(ISERROR(SEARCH("U",S27)))</formula>
    </cfRule>
    <cfRule type="containsText" dxfId="123" priority="32" operator="containsText" text="C">
      <formula>NOT(ISERROR(SEARCH("C",S27)))</formula>
    </cfRule>
    <cfRule type="containsText" dxfId="122" priority="33" operator="containsText" text="B">
      <formula>NOT(ISERROR(SEARCH("B",S27)))</formula>
    </cfRule>
    <cfRule type="containsText" dxfId="121" priority="34" operator="containsText" text="A">
      <formula>NOT(ISERROR(SEARCH("A",S27)))</formula>
    </cfRule>
  </conditionalFormatting>
  <conditionalFormatting sqref="S29">
    <cfRule type="containsText" dxfId="120" priority="27" operator="containsText" text="U">
      <formula>NOT(ISERROR(SEARCH("U",S29)))</formula>
    </cfRule>
    <cfRule type="containsText" dxfId="119" priority="28" operator="containsText" text="C">
      <formula>NOT(ISERROR(SEARCH("C",S29)))</formula>
    </cfRule>
    <cfRule type="containsText" dxfId="118" priority="29" operator="containsText" text="B">
      <formula>NOT(ISERROR(SEARCH("B",S29)))</formula>
    </cfRule>
    <cfRule type="containsText" dxfId="117" priority="30" operator="containsText" text="A">
      <formula>NOT(ISERROR(SEARCH("A",S29)))</formula>
    </cfRule>
  </conditionalFormatting>
  <conditionalFormatting sqref="S30">
    <cfRule type="containsText" dxfId="116" priority="23" operator="containsText" text="U">
      <formula>NOT(ISERROR(SEARCH("U",S30)))</formula>
    </cfRule>
    <cfRule type="containsText" dxfId="115" priority="24" operator="containsText" text="C">
      <formula>NOT(ISERROR(SEARCH("C",S30)))</formula>
    </cfRule>
    <cfRule type="containsText" dxfId="114" priority="25" operator="containsText" text="B">
      <formula>NOT(ISERROR(SEARCH("B",S30)))</formula>
    </cfRule>
    <cfRule type="containsText" dxfId="113" priority="26" operator="containsText" text="A">
      <formula>NOT(ISERROR(SEARCH("A",S30)))</formula>
    </cfRule>
  </conditionalFormatting>
  <conditionalFormatting sqref="S31">
    <cfRule type="containsText" dxfId="112" priority="19" operator="containsText" text="U">
      <formula>NOT(ISERROR(SEARCH("U",S31)))</formula>
    </cfRule>
    <cfRule type="containsText" dxfId="111" priority="20" operator="containsText" text="C">
      <formula>NOT(ISERROR(SEARCH("C",S31)))</formula>
    </cfRule>
    <cfRule type="containsText" dxfId="110" priority="21" operator="containsText" text="B">
      <formula>NOT(ISERROR(SEARCH("B",S31)))</formula>
    </cfRule>
    <cfRule type="containsText" dxfId="109" priority="22" operator="containsText" text="A">
      <formula>NOT(ISERROR(SEARCH("A",S31)))</formula>
    </cfRule>
  </conditionalFormatting>
  <conditionalFormatting sqref="Q6:Q457">
    <cfRule type="containsText" dxfId="108" priority="11" operator="containsText" text="U">
      <formula>NOT(ISERROR(SEARCH("U",Q6)))</formula>
    </cfRule>
    <cfRule type="containsText" dxfId="107" priority="12" operator="containsText" text="C">
      <formula>NOT(ISERROR(SEARCH("C",Q6)))</formula>
    </cfRule>
    <cfRule type="containsText" dxfId="106" priority="13" operator="containsText" text="B">
      <formula>NOT(ISERROR(SEARCH("B",Q6)))</formula>
    </cfRule>
    <cfRule type="containsText" dxfId="105" priority="14" operator="containsText" text="A">
      <formula>NOT(ISERROR(SEARCH("A",Q6)))</formula>
    </cfRule>
  </conditionalFormatting>
  <conditionalFormatting sqref="B1:D1">
    <cfRule type="expression" dxfId="104" priority="5">
      <formula>ISBLANK($B$1)</formula>
    </cfRule>
  </conditionalFormatting>
  <conditionalFormatting sqref="B2:C2">
    <cfRule type="expression" dxfId="103" priority="4">
      <formula>ISBLANK($B$2)</formula>
    </cfRule>
  </conditionalFormatting>
  <conditionalFormatting sqref="M1:N1">
    <cfRule type="expression" dxfId="102" priority="3">
      <formula>ISBLANK($M$1)</formula>
    </cfRule>
  </conditionalFormatting>
  <conditionalFormatting sqref="M2:N2">
    <cfRule type="expression" dxfId="101" priority="2">
      <formula>ISBLANK($M$2)</formula>
    </cfRule>
  </conditionalFormatting>
  <conditionalFormatting sqref="M3:N3">
    <cfRule type="expression" dxfId="100" priority="1">
      <formula>ISBLANK($M$3)</formula>
    </cfRule>
  </conditionalFormatting>
  <printOptions horizontalCentered="1"/>
  <pageMargins left="0.35433070866141736" right="0.35433070866141736" top="0.74803149606299213" bottom="1.8897637795275593" header="0.31496062992125984" footer="0.31496062992125984"/>
  <pageSetup paperSize="8" scale="67" fitToHeight="0" orientation="landscape" r:id="rId1"/>
  <headerFoot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60"/>
  <sheetViews>
    <sheetView topLeftCell="B1" workbookViewId="0">
      <selection activeCell="B1" sqref="B1:B2"/>
    </sheetView>
  </sheetViews>
  <sheetFormatPr defaultRowHeight="15"/>
  <cols>
    <col min="1" max="1" width="0" style="9" hidden="1" customWidth="1"/>
    <col min="2" max="2" width="10" customWidth="1"/>
    <col min="4" max="4" width="6" customWidth="1"/>
    <col min="5" max="5" width="8.42578125" customWidth="1"/>
    <col min="6" max="6" width="8.85546875" bestFit="1" customWidth="1"/>
    <col min="7" max="7" width="8.85546875" customWidth="1"/>
    <col min="8" max="8" width="10" customWidth="1"/>
    <col min="9" max="9" width="8.85546875" customWidth="1"/>
    <col min="10" max="10" width="7.42578125" customWidth="1"/>
    <col min="11" max="11" width="8.28515625" customWidth="1"/>
  </cols>
  <sheetData>
    <row r="1" spans="1:13" ht="15" customHeight="1">
      <c r="B1" s="167" t="s">
        <v>0</v>
      </c>
      <c r="C1" s="167" t="s">
        <v>33</v>
      </c>
      <c r="D1" s="167" t="s">
        <v>15</v>
      </c>
      <c r="E1" s="167" t="s">
        <v>16</v>
      </c>
      <c r="F1" s="167" t="s">
        <v>22</v>
      </c>
      <c r="G1" s="167" t="s">
        <v>24</v>
      </c>
      <c r="H1" s="167" t="s">
        <v>23</v>
      </c>
      <c r="I1" s="167"/>
      <c r="J1" s="167"/>
      <c r="K1" s="167"/>
    </row>
    <row r="2" spans="1:13" ht="19.5" customHeight="1">
      <c r="B2" s="167"/>
      <c r="C2" s="167"/>
      <c r="D2" s="167"/>
      <c r="E2" s="167"/>
      <c r="F2" s="167"/>
      <c r="G2" s="168"/>
      <c r="H2" s="3" t="s">
        <v>25</v>
      </c>
      <c r="I2" s="3" t="s">
        <v>26</v>
      </c>
      <c r="J2" s="3" t="s">
        <v>365</v>
      </c>
      <c r="K2" s="3" t="s">
        <v>32</v>
      </c>
    </row>
    <row r="3" spans="1:13" ht="89.25">
      <c r="A3" s="8" t="s">
        <v>29</v>
      </c>
      <c r="B3" s="39" t="str">
        <f>('RAW DATA'!AC2&amp;'RAW DATA'!B2)</f>
        <v>{RAW_DATA!Prefix}{RAW_DATA!TREENUM}</v>
      </c>
      <c r="C3" s="44" t="str">
        <f>('RAW DATA'!T2&amp;'RAW DATA'!U2)</f>
        <v>{RAW_DATA!RetentionCat}{RAW_DATA!RetentionClassShort}</v>
      </c>
      <c r="D3" s="8" t="str">
        <f>('RAW DATA'!E2)</f>
        <v>{RAW_DATA!StemCnt}</v>
      </c>
      <c r="E3" s="13" t="e">
        <f>IF((('RAW DATA'!K2*12)/1000)&gt;15,15,(('RAW DATA'!K2*12)/1000))</f>
        <v>#VALUE!</v>
      </c>
      <c r="F3" s="13" t="e">
        <f>IF(PI()*E3^2&gt;707,707,PI()*E3^2)</f>
        <v>#VALUE!</v>
      </c>
      <c r="G3" s="41" t="e">
        <f>'RAW DATA'!D2*1.25</f>
        <v>#VALUE!</v>
      </c>
      <c r="H3" s="41" t="e">
        <f>'RAW DATA'!M2*1.2</f>
        <v>#VALUE!</v>
      </c>
      <c r="I3" s="41" t="e">
        <f>'RAW DATA'!N2*1.2</f>
        <v>#VALUE!</v>
      </c>
      <c r="J3" s="41" t="e">
        <f>'RAW DATA'!O2*1.2</f>
        <v>#VALUE!</v>
      </c>
      <c r="K3" s="41" t="e">
        <f>'RAW DATA'!P2*1.2</f>
        <v>#VALUE!</v>
      </c>
      <c r="L3" s="2"/>
      <c r="M3" s="2"/>
    </row>
    <row r="4" spans="1:13">
      <c r="A4" s="8" t="s">
        <v>29</v>
      </c>
      <c r="B4" s="39" t="str">
        <f>('RAW DATA'!AC3&amp;'RAW DATA'!B3)</f>
        <v/>
      </c>
      <c r="C4" s="44" t="str">
        <f>('RAW DATA'!T3&amp;'RAW DATA'!U3)</f>
        <v/>
      </c>
      <c r="D4" s="39">
        <f>('RAW DATA'!E3)</f>
        <v>0</v>
      </c>
      <c r="E4" s="13">
        <f>IF((('RAW DATA'!K3*12)/1000)&gt;15,15,(('RAW DATA'!K3*12)/1000))</f>
        <v>0</v>
      </c>
      <c r="F4" s="13">
        <f>IF(PI()*E4^2&gt;707,707,PI()*E4^2)</f>
        <v>0</v>
      </c>
      <c r="G4" s="41">
        <f>'RAW DATA'!D3*1.25</f>
        <v>0</v>
      </c>
      <c r="H4" s="41">
        <f>'RAW DATA'!M3*1.2</f>
        <v>0</v>
      </c>
      <c r="I4" s="41">
        <f>'RAW DATA'!N3*1.2</f>
        <v>0</v>
      </c>
      <c r="J4" s="41">
        <f>'RAW DATA'!O3*1.2</f>
        <v>0</v>
      </c>
      <c r="K4" s="41">
        <f>'RAW DATA'!P3*1.2</f>
        <v>0</v>
      </c>
    </row>
    <row r="5" spans="1:13">
      <c r="A5" s="8" t="s">
        <v>29</v>
      </c>
      <c r="B5" s="39" t="str">
        <f>('RAW DATA'!AC4&amp;'RAW DATA'!B4)</f>
        <v/>
      </c>
      <c r="C5" s="44" t="str">
        <f>('RAW DATA'!T4&amp;'RAW DATA'!U4)</f>
        <v/>
      </c>
      <c r="D5" s="39">
        <f>('RAW DATA'!E4)</f>
        <v>0</v>
      </c>
      <c r="E5" s="13">
        <f>IF((('RAW DATA'!K4*12)/1000)&gt;15,15,(('RAW DATA'!K4*12)/1000))</f>
        <v>0</v>
      </c>
      <c r="F5" s="13">
        <f t="shared" ref="F5:F6" si="0">IF(PI()*E5^2&gt;707,707,PI()*E5^2)</f>
        <v>0</v>
      </c>
      <c r="G5" s="41">
        <f>'RAW DATA'!D4*1.25</f>
        <v>0</v>
      </c>
      <c r="H5" s="41">
        <f>'RAW DATA'!M4*1.2</f>
        <v>0</v>
      </c>
      <c r="I5" s="41">
        <f>'RAW DATA'!N4*1.2</f>
        <v>0</v>
      </c>
      <c r="J5" s="41">
        <f>'RAW DATA'!O4*1.2</f>
        <v>0</v>
      </c>
      <c r="K5" s="41">
        <f>'RAW DATA'!P4*1.2</f>
        <v>0</v>
      </c>
    </row>
    <row r="6" spans="1:13">
      <c r="A6" s="39" t="s">
        <v>31</v>
      </c>
      <c r="B6" s="39" t="str">
        <f>('RAW DATA'!AC5&amp;'RAW DATA'!B5)</f>
        <v/>
      </c>
      <c r="C6" s="44" t="str">
        <f>('RAW DATA'!T5&amp;'RAW DATA'!U5)</f>
        <v/>
      </c>
      <c r="D6" s="39">
        <f>('RAW DATA'!E5)</f>
        <v>0</v>
      </c>
      <c r="E6" s="13">
        <f>IF((('RAW DATA'!K5*12)/1000)&gt;15,15,(('RAW DATA'!K5*12)/1000))</f>
        <v>0</v>
      </c>
      <c r="F6" s="13">
        <f t="shared" si="0"/>
        <v>0</v>
      </c>
      <c r="G6" s="41">
        <f>'RAW DATA'!D5*1.25</f>
        <v>0</v>
      </c>
      <c r="H6" s="41">
        <f>'RAW DATA'!M5*1.2</f>
        <v>0</v>
      </c>
      <c r="I6" s="41">
        <f>'RAW DATA'!N5*1.2</f>
        <v>0</v>
      </c>
      <c r="J6" s="41">
        <f>'RAW DATA'!O5*1.2</f>
        <v>0</v>
      </c>
      <c r="K6" s="41">
        <f>'RAW DATA'!P5*1.2</f>
        <v>0</v>
      </c>
    </row>
    <row r="7" spans="1:13">
      <c r="A7" s="39" t="s">
        <v>31</v>
      </c>
      <c r="B7" s="39" t="str">
        <f>('RAW DATA'!AC6&amp;'RAW DATA'!B6)</f>
        <v/>
      </c>
      <c r="C7" s="44" t="str">
        <f>('RAW DATA'!T6&amp;'RAW DATA'!U6)</f>
        <v/>
      </c>
      <c r="D7" s="39">
        <f>('RAW DATA'!E6)</f>
        <v>0</v>
      </c>
      <c r="E7" s="13">
        <f>IF((('RAW DATA'!K6*12)/1000)&gt;15,15,(('RAW DATA'!K6*12)/1000))</f>
        <v>0</v>
      </c>
      <c r="F7" s="13">
        <f t="shared" ref="F7:F26" si="1">IF(PI()*E7^2&gt;707,707,PI()*E7^2)</f>
        <v>0</v>
      </c>
      <c r="G7" s="41">
        <f>'RAW DATA'!D6*1.25</f>
        <v>0</v>
      </c>
      <c r="H7" s="41">
        <f>'RAW DATA'!M6*1.2</f>
        <v>0</v>
      </c>
      <c r="I7" s="41">
        <f>'RAW DATA'!N6*1.2</f>
        <v>0</v>
      </c>
      <c r="J7" s="41">
        <f>'RAW DATA'!O6*1.2</f>
        <v>0</v>
      </c>
      <c r="K7" s="41">
        <f>'RAW DATA'!P6*1.2</f>
        <v>0</v>
      </c>
    </row>
    <row r="8" spans="1:13">
      <c r="A8" s="39" t="s">
        <v>31</v>
      </c>
      <c r="B8" s="39" t="str">
        <f>('RAW DATA'!AC7&amp;'RAW DATA'!B7)</f>
        <v/>
      </c>
      <c r="C8" s="44" t="str">
        <f>('RAW DATA'!T7&amp;'RAW DATA'!U7)</f>
        <v/>
      </c>
      <c r="D8" s="39">
        <f>('RAW DATA'!E7)</f>
        <v>0</v>
      </c>
      <c r="E8" s="13">
        <f>IF((('RAW DATA'!K7*12)/1000)&gt;15,15,(('RAW DATA'!K7*12)/1000))</f>
        <v>0</v>
      </c>
      <c r="F8" s="13">
        <f t="shared" si="1"/>
        <v>0</v>
      </c>
      <c r="G8" s="41">
        <f>'RAW DATA'!D7*1.25</f>
        <v>0</v>
      </c>
      <c r="H8" s="41">
        <f>'RAW DATA'!M7*1.2</f>
        <v>0</v>
      </c>
      <c r="I8" s="41">
        <f>'RAW DATA'!N7*1.2</f>
        <v>0</v>
      </c>
      <c r="J8" s="41">
        <f>'RAW DATA'!O7*1.2</f>
        <v>0</v>
      </c>
      <c r="K8" s="41">
        <f>'RAW DATA'!P7*1.2</f>
        <v>0</v>
      </c>
    </row>
    <row r="9" spans="1:13">
      <c r="A9" s="39" t="s">
        <v>31</v>
      </c>
      <c r="B9" s="39" t="str">
        <f>('RAW DATA'!AC8&amp;'RAW DATA'!B8)</f>
        <v/>
      </c>
      <c r="C9" s="44" t="str">
        <f>('RAW DATA'!T8&amp;'RAW DATA'!U8)</f>
        <v/>
      </c>
      <c r="D9" s="39">
        <f>('RAW DATA'!E8)</f>
        <v>0</v>
      </c>
      <c r="E9" s="13">
        <f>IF((('RAW DATA'!K8*12)/1000)&gt;15,15,(('RAW DATA'!K8*12)/1000))</f>
        <v>0</v>
      </c>
      <c r="F9" s="13">
        <f t="shared" si="1"/>
        <v>0</v>
      </c>
      <c r="G9" s="41">
        <f>'RAW DATA'!D8*1.25</f>
        <v>0</v>
      </c>
      <c r="H9" s="41">
        <f>'RAW DATA'!M8*1.2</f>
        <v>0</v>
      </c>
      <c r="I9" s="41">
        <f>'RAW DATA'!N8*1.2</f>
        <v>0</v>
      </c>
      <c r="J9" s="41">
        <f>'RAW DATA'!O8*1.2</f>
        <v>0</v>
      </c>
      <c r="K9" s="41">
        <f>'RAW DATA'!P8*1.2</f>
        <v>0</v>
      </c>
    </row>
    <row r="10" spans="1:13">
      <c r="A10" s="39" t="s">
        <v>31</v>
      </c>
      <c r="B10" s="39" t="str">
        <f>('RAW DATA'!AC9&amp;'RAW DATA'!B9)</f>
        <v/>
      </c>
      <c r="C10" s="44" t="str">
        <f>('RAW DATA'!T9&amp;'RAW DATA'!U9)</f>
        <v/>
      </c>
      <c r="D10" s="39">
        <f>('RAW DATA'!E9)</f>
        <v>0</v>
      </c>
      <c r="E10" s="13">
        <f>IF((('RAW DATA'!K9*12)/1000)&gt;15,15,(('RAW DATA'!K9*12)/1000))</f>
        <v>0</v>
      </c>
      <c r="F10" s="13">
        <f t="shared" si="1"/>
        <v>0</v>
      </c>
      <c r="G10" s="41">
        <f>'RAW DATA'!D9*1.25</f>
        <v>0</v>
      </c>
      <c r="H10" s="41">
        <f>'RAW DATA'!M9*1.2</f>
        <v>0</v>
      </c>
      <c r="I10" s="41">
        <f>'RAW DATA'!N9*1.2</f>
        <v>0</v>
      </c>
      <c r="J10" s="41">
        <f>'RAW DATA'!O9*1.2</f>
        <v>0</v>
      </c>
      <c r="K10" s="41">
        <f>'RAW DATA'!P9*1.2</f>
        <v>0</v>
      </c>
    </row>
    <row r="11" spans="1:13">
      <c r="A11" s="39" t="s">
        <v>31</v>
      </c>
      <c r="B11" s="39" t="str">
        <f>('RAW DATA'!AC10&amp;'RAW DATA'!B10)</f>
        <v/>
      </c>
      <c r="C11" s="44" t="str">
        <f>('RAW DATA'!T10&amp;'RAW DATA'!U10)</f>
        <v/>
      </c>
      <c r="D11" s="39">
        <f>('RAW DATA'!E10)</f>
        <v>0</v>
      </c>
      <c r="E11" s="13">
        <f>IF((('RAW DATA'!K10*12)/1000)&gt;15,15,(('RAW DATA'!K10*12)/1000))</f>
        <v>0</v>
      </c>
      <c r="F11" s="13">
        <f t="shared" si="1"/>
        <v>0</v>
      </c>
      <c r="G11" s="41">
        <f>'RAW DATA'!D10*1.25</f>
        <v>0</v>
      </c>
      <c r="H11" s="41">
        <f>'RAW DATA'!M10*1.2</f>
        <v>0</v>
      </c>
      <c r="I11" s="41">
        <f>'RAW DATA'!N10*1.2</f>
        <v>0</v>
      </c>
      <c r="J11" s="41">
        <f>'RAW DATA'!O10*1.2</f>
        <v>0</v>
      </c>
      <c r="K11" s="41">
        <f>'RAW DATA'!P10*1.2</f>
        <v>0</v>
      </c>
    </row>
    <row r="12" spans="1:13">
      <c r="A12" s="39" t="s">
        <v>31</v>
      </c>
      <c r="B12" s="39" t="str">
        <f>('RAW DATA'!AC11&amp;'RAW DATA'!B11)</f>
        <v/>
      </c>
      <c r="C12" s="44" t="str">
        <f>('RAW DATA'!T11&amp;'RAW DATA'!U11)</f>
        <v/>
      </c>
      <c r="D12" s="39">
        <f>('RAW DATA'!E11)</f>
        <v>0</v>
      </c>
      <c r="E12" s="13">
        <f>IF((('RAW DATA'!K11*12)/1000)&gt;15,15,(('RAW DATA'!K11*12)/1000))</f>
        <v>0</v>
      </c>
      <c r="F12" s="13">
        <f t="shared" si="1"/>
        <v>0</v>
      </c>
      <c r="G12" s="41">
        <f>'RAW DATA'!D11*1.25</f>
        <v>0</v>
      </c>
      <c r="H12" s="41">
        <f>'RAW DATA'!M11*1.2</f>
        <v>0</v>
      </c>
      <c r="I12" s="41">
        <f>'RAW DATA'!N11*1.2</f>
        <v>0</v>
      </c>
      <c r="J12" s="41">
        <f>'RAW DATA'!O11*1.2</f>
        <v>0</v>
      </c>
      <c r="K12" s="41">
        <f>'RAW DATA'!P11*1.2</f>
        <v>0</v>
      </c>
    </row>
    <row r="13" spans="1:13">
      <c r="A13" s="39" t="s">
        <v>31</v>
      </c>
      <c r="B13" s="39" t="str">
        <f>('RAW DATA'!AC12&amp;'RAW DATA'!B12)</f>
        <v/>
      </c>
      <c r="C13" s="44" t="str">
        <f>('RAW DATA'!T12&amp;'RAW DATA'!U12)</f>
        <v/>
      </c>
      <c r="D13" s="39">
        <f>('RAW DATA'!E12)</f>
        <v>0</v>
      </c>
      <c r="E13" s="13">
        <f>IF((('RAW DATA'!K12*12)/1000)&gt;15,15,(('RAW DATA'!K12*12)/1000))</f>
        <v>0</v>
      </c>
      <c r="F13" s="13">
        <f t="shared" si="1"/>
        <v>0</v>
      </c>
      <c r="G13" s="41">
        <f>'RAW DATA'!D12*1.25</f>
        <v>0</v>
      </c>
      <c r="H13" s="41">
        <f>'RAW DATA'!M12*1.2</f>
        <v>0</v>
      </c>
      <c r="I13" s="41">
        <f>'RAW DATA'!N12*1.2</f>
        <v>0</v>
      </c>
      <c r="J13" s="41">
        <f>'RAW DATA'!O12*1.2</f>
        <v>0</v>
      </c>
      <c r="K13" s="41">
        <f>'RAW DATA'!P12*1.2</f>
        <v>0</v>
      </c>
    </row>
    <row r="14" spans="1:13">
      <c r="A14" s="39" t="s">
        <v>31</v>
      </c>
      <c r="B14" s="39" t="str">
        <f>('RAW DATA'!AC13&amp;'RAW DATA'!B13)</f>
        <v/>
      </c>
      <c r="C14" s="44" t="str">
        <f>('RAW DATA'!T13&amp;'RAW DATA'!U13)</f>
        <v/>
      </c>
      <c r="D14" s="39">
        <f>('RAW DATA'!E13)</f>
        <v>0</v>
      </c>
      <c r="E14" s="13">
        <f>IF((('RAW DATA'!K13*12)/1000)&gt;15,15,(('RAW DATA'!K13*12)/1000))</f>
        <v>0</v>
      </c>
      <c r="F14" s="13">
        <f t="shared" si="1"/>
        <v>0</v>
      </c>
      <c r="G14" s="41">
        <f>'RAW DATA'!D13*1.25</f>
        <v>0</v>
      </c>
      <c r="H14" s="41">
        <f>'RAW DATA'!M13*1.2</f>
        <v>0</v>
      </c>
      <c r="I14" s="41">
        <f>'RAW DATA'!N13*1.2</f>
        <v>0</v>
      </c>
      <c r="J14" s="41">
        <f>'RAW DATA'!O13*1.2</f>
        <v>0</v>
      </c>
      <c r="K14" s="41">
        <f>'RAW DATA'!P13*1.2</f>
        <v>0</v>
      </c>
    </row>
    <row r="15" spans="1:13">
      <c r="A15" s="39" t="s">
        <v>31</v>
      </c>
      <c r="B15" s="39" t="str">
        <f>('RAW DATA'!AC14&amp;'RAW DATA'!B14)</f>
        <v/>
      </c>
      <c r="C15" s="44" t="str">
        <f>('RAW DATA'!T14&amp;'RAW DATA'!U14)</f>
        <v/>
      </c>
      <c r="D15" s="39">
        <f>('RAW DATA'!E14)</f>
        <v>0</v>
      </c>
      <c r="E15" s="13">
        <f>IF((('RAW DATA'!K14*12)/1000)&gt;15,15,(('RAW DATA'!K14*12)/1000))</f>
        <v>0</v>
      </c>
      <c r="F15" s="13">
        <f t="shared" si="1"/>
        <v>0</v>
      </c>
      <c r="G15" s="41">
        <f>'RAW DATA'!D14*1.25</f>
        <v>0</v>
      </c>
      <c r="H15" s="41">
        <f>'RAW DATA'!M14*1.2</f>
        <v>0</v>
      </c>
      <c r="I15" s="41">
        <f>'RAW DATA'!N14*1.2</f>
        <v>0</v>
      </c>
      <c r="J15" s="41">
        <f>'RAW DATA'!O14*1.2</f>
        <v>0</v>
      </c>
      <c r="K15" s="41">
        <f>'RAW DATA'!P14*1.2</f>
        <v>0</v>
      </c>
    </row>
    <row r="16" spans="1:13">
      <c r="A16" s="39" t="s">
        <v>31</v>
      </c>
      <c r="B16" s="39" t="str">
        <f>('RAW DATA'!AC15&amp;'RAW DATA'!B15)</f>
        <v/>
      </c>
      <c r="C16" s="44" t="str">
        <f>('RAW DATA'!T15&amp;'RAW DATA'!U15)</f>
        <v/>
      </c>
      <c r="D16" s="39">
        <f>('RAW DATA'!E15)</f>
        <v>0</v>
      </c>
      <c r="E16" s="13">
        <f>IF((('RAW DATA'!K15*12)/1000)&gt;15,15,(('RAW DATA'!K15*12)/1000))</f>
        <v>0</v>
      </c>
      <c r="F16" s="13">
        <f t="shared" si="1"/>
        <v>0</v>
      </c>
      <c r="G16" s="41">
        <f>'RAW DATA'!D15*1.25</f>
        <v>0</v>
      </c>
      <c r="H16" s="41">
        <f>'RAW DATA'!M15*1.2</f>
        <v>0</v>
      </c>
      <c r="I16" s="41">
        <f>'RAW DATA'!N15*1.2</f>
        <v>0</v>
      </c>
      <c r="J16" s="41">
        <f>'RAW DATA'!O15*1.2</f>
        <v>0</v>
      </c>
      <c r="K16" s="41">
        <f>'RAW DATA'!P15*1.2</f>
        <v>0</v>
      </c>
    </row>
    <row r="17" spans="1:16">
      <c r="A17" s="39" t="s">
        <v>31</v>
      </c>
      <c r="B17" s="39" t="str">
        <f>('RAW DATA'!AC16&amp;'RAW DATA'!B16)</f>
        <v/>
      </c>
      <c r="C17" s="44" t="str">
        <f>('RAW DATA'!T16&amp;'RAW DATA'!U16)</f>
        <v/>
      </c>
      <c r="D17" s="39">
        <f>('RAW DATA'!E16)</f>
        <v>0</v>
      </c>
      <c r="E17" s="13">
        <f>IF((('RAW DATA'!K16*12)/1000)&gt;15,15,(('RAW DATA'!K16*12)/1000))</f>
        <v>0</v>
      </c>
      <c r="F17" s="13">
        <f t="shared" si="1"/>
        <v>0</v>
      </c>
      <c r="G17" s="41">
        <f>'RAW DATA'!D16*1.25</f>
        <v>0</v>
      </c>
      <c r="H17" s="41">
        <f>'RAW DATA'!M16*1.2</f>
        <v>0</v>
      </c>
      <c r="I17" s="41">
        <f>'RAW DATA'!N16*1.2</f>
        <v>0</v>
      </c>
      <c r="J17" s="41">
        <f>'RAW DATA'!O16*1.2</f>
        <v>0</v>
      </c>
      <c r="K17" s="41">
        <f>'RAW DATA'!P16*1.2</f>
        <v>0</v>
      </c>
    </row>
    <row r="18" spans="1:16">
      <c r="A18" s="39" t="s">
        <v>31</v>
      </c>
      <c r="B18" s="39" t="str">
        <f>('RAW DATA'!AC17&amp;'RAW DATA'!B17)</f>
        <v/>
      </c>
      <c r="C18" s="44" t="str">
        <f>('RAW DATA'!T17&amp;'RAW DATA'!U17)</f>
        <v/>
      </c>
      <c r="D18" s="39">
        <f>('RAW DATA'!E17)</f>
        <v>0</v>
      </c>
      <c r="E18" s="13">
        <f>IF((('RAW DATA'!K17*12)/1000)&gt;15,15,(('RAW DATA'!K17*12)/1000))</f>
        <v>0</v>
      </c>
      <c r="F18" s="13">
        <f t="shared" si="1"/>
        <v>0</v>
      </c>
      <c r="G18" s="41">
        <f>'RAW DATA'!D17*1.25</f>
        <v>0</v>
      </c>
      <c r="H18" s="41">
        <f>'RAW DATA'!M17*1.2</f>
        <v>0</v>
      </c>
      <c r="I18" s="41">
        <f>'RAW DATA'!N17*1.2</f>
        <v>0</v>
      </c>
      <c r="J18" s="41">
        <f>'RAW DATA'!O17*1.2</f>
        <v>0</v>
      </c>
      <c r="K18" s="41">
        <f>'RAW DATA'!P17*1.2</f>
        <v>0</v>
      </c>
    </row>
    <row r="19" spans="1:16">
      <c r="A19" s="39" t="s">
        <v>31</v>
      </c>
      <c r="B19" s="39" t="str">
        <f>('RAW DATA'!AC18&amp;'RAW DATA'!B18)</f>
        <v/>
      </c>
      <c r="C19" s="44" t="str">
        <f>('RAW DATA'!T18&amp;'RAW DATA'!U18)</f>
        <v/>
      </c>
      <c r="D19" s="39">
        <f>('RAW DATA'!E18)</f>
        <v>0</v>
      </c>
      <c r="E19" s="13">
        <f>IF((('RAW DATA'!K18*12)/1000)&gt;15,15,(('RAW DATA'!K18*12)/1000))</f>
        <v>0</v>
      </c>
      <c r="F19" s="13">
        <f t="shared" si="1"/>
        <v>0</v>
      </c>
      <c r="G19" s="41">
        <f>'RAW DATA'!D18*1.25</f>
        <v>0</v>
      </c>
      <c r="H19" s="41">
        <f>'RAW DATA'!M18*1.2</f>
        <v>0</v>
      </c>
      <c r="I19" s="41">
        <f>'RAW DATA'!N18*1.2</f>
        <v>0</v>
      </c>
      <c r="J19" s="41">
        <f>'RAW DATA'!O18*1.2</f>
        <v>0</v>
      </c>
      <c r="K19" s="41">
        <f>'RAW DATA'!P18*1.2</f>
        <v>0</v>
      </c>
    </row>
    <row r="20" spans="1:16">
      <c r="A20" s="39" t="s">
        <v>31</v>
      </c>
      <c r="B20" s="39" t="str">
        <f>('RAW DATA'!AC19&amp;'RAW DATA'!B19)</f>
        <v/>
      </c>
      <c r="C20" s="44" t="str">
        <f>('RAW DATA'!T19&amp;'RAW DATA'!U19)</f>
        <v/>
      </c>
      <c r="D20" s="39">
        <f>('RAW DATA'!E19)</f>
        <v>0</v>
      </c>
      <c r="E20" s="13">
        <f>IF((('RAW DATA'!K19*12)/1000)&gt;15,15,(('RAW DATA'!K19*12)/1000))</f>
        <v>0</v>
      </c>
      <c r="F20" s="13">
        <f t="shared" si="1"/>
        <v>0</v>
      </c>
      <c r="G20" s="41">
        <f>'RAW DATA'!D19*1.25</f>
        <v>0</v>
      </c>
      <c r="H20" s="41">
        <f>'RAW DATA'!M19*1.2</f>
        <v>0</v>
      </c>
      <c r="I20" s="41">
        <f>'RAW DATA'!N19*1.2</f>
        <v>0</v>
      </c>
      <c r="J20" s="41">
        <f>'RAW DATA'!O19*1.2</f>
        <v>0</v>
      </c>
      <c r="K20" s="41">
        <f>'RAW DATA'!P19*1.2</f>
        <v>0</v>
      </c>
    </row>
    <row r="21" spans="1:16">
      <c r="A21" s="39" t="s">
        <v>31</v>
      </c>
      <c r="B21" s="39" t="str">
        <f>('RAW DATA'!AC20&amp;'RAW DATA'!B20)</f>
        <v/>
      </c>
      <c r="C21" s="44" t="str">
        <f>('RAW DATA'!T20&amp;'RAW DATA'!U20)</f>
        <v/>
      </c>
      <c r="D21" s="39">
        <f>('RAW DATA'!E20)</f>
        <v>0</v>
      </c>
      <c r="E21" s="13">
        <f>IF((('RAW DATA'!K20*12)/1000)&gt;15,15,(('RAW DATA'!K20*12)/1000))</f>
        <v>0</v>
      </c>
      <c r="F21" s="13">
        <f t="shared" si="1"/>
        <v>0</v>
      </c>
      <c r="G21" s="41">
        <f>'RAW DATA'!D20*1.25</f>
        <v>0</v>
      </c>
      <c r="H21" s="41">
        <f>'RAW DATA'!M20*1.2</f>
        <v>0</v>
      </c>
      <c r="I21" s="41">
        <f>'RAW DATA'!N20*1.2</f>
        <v>0</v>
      </c>
      <c r="J21" s="41">
        <f>'RAW DATA'!O20*1.2</f>
        <v>0</v>
      </c>
      <c r="K21" s="41">
        <f>'RAW DATA'!P20*1.2</f>
        <v>0</v>
      </c>
    </row>
    <row r="22" spans="1:16">
      <c r="A22" s="39" t="s">
        <v>31</v>
      </c>
      <c r="B22" s="39" t="str">
        <f>('RAW DATA'!AC21&amp;'RAW DATA'!B21)</f>
        <v/>
      </c>
      <c r="C22" s="44" t="str">
        <f>('RAW DATA'!T21&amp;'RAW DATA'!U21)</f>
        <v/>
      </c>
      <c r="D22" s="39">
        <f>('RAW DATA'!E21)</f>
        <v>0</v>
      </c>
      <c r="E22" s="13">
        <f>IF((('RAW DATA'!K21*12)/1000)&gt;15,15,(('RAW DATA'!K21*12)/1000))</f>
        <v>0</v>
      </c>
      <c r="F22" s="13">
        <f t="shared" si="1"/>
        <v>0</v>
      </c>
      <c r="G22" s="41">
        <f>'RAW DATA'!D21*1.25</f>
        <v>0</v>
      </c>
      <c r="H22" s="41">
        <f>'RAW DATA'!M21*1.2</f>
        <v>0</v>
      </c>
      <c r="I22" s="41">
        <f>'RAW DATA'!N21*1.2</f>
        <v>0</v>
      </c>
      <c r="J22" s="41">
        <f>'RAW DATA'!O21*1.2</f>
        <v>0</v>
      </c>
      <c r="K22" s="41">
        <f>'RAW DATA'!P21*1.2</f>
        <v>0</v>
      </c>
      <c r="P22" t="s">
        <v>353</v>
      </c>
    </row>
    <row r="23" spans="1:16">
      <c r="A23" s="39" t="s">
        <v>31</v>
      </c>
      <c r="B23" s="39" t="str">
        <f>('RAW DATA'!AC22&amp;'RAW DATA'!B22)</f>
        <v/>
      </c>
      <c r="C23" s="44" t="str">
        <f>('RAW DATA'!T22&amp;'RAW DATA'!U22)</f>
        <v/>
      </c>
      <c r="D23" s="39">
        <f>('RAW DATA'!E22)</f>
        <v>0</v>
      </c>
      <c r="E23" s="13">
        <f>IF((('RAW DATA'!K22*12)/1000)&gt;15,15,(('RAW DATA'!K22*12)/1000))</f>
        <v>0</v>
      </c>
      <c r="F23" s="13">
        <f t="shared" si="1"/>
        <v>0</v>
      </c>
      <c r="G23" s="41">
        <f>'RAW DATA'!D22*1.25</f>
        <v>0</v>
      </c>
      <c r="H23" s="41">
        <f>'RAW DATA'!M22*1.2</f>
        <v>0</v>
      </c>
      <c r="I23" s="41">
        <f>'RAW DATA'!N22*1.2</f>
        <v>0</v>
      </c>
      <c r="J23" s="41">
        <f>'RAW DATA'!O22*1.2</f>
        <v>0</v>
      </c>
      <c r="K23" s="41">
        <f>'RAW DATA'!P22*1.2</f>
        <v>0</v>
      </c>
    </row>
    <row r="24" spans="1:16">
      <c r="A24" s="39" t="s">
        <v>31</v>
      </c>
      <c r="B24" s="39" t="str">
        <f>('RAW DATA'!AC23&amp;'RAW DATA'!B23)</f>
        <v/>
      </c>
      <c r="C24" s="44" t="str">
        <f>('RAW DATA'!T23&amp;'RAW DATA'!U23)</f>
        <v/>
      </c>
      <c r="D24" s="39">
        <f>('RAW DATA'!E23)</f>
        <v>0</v>
      </c>
      <c r="E24" s="13">
        <f>IF((('RAW DATA'!K23*12)/1000)&gt;15,15,(('RAW DATA'!K23*12)/1000))</f>
        <v>0</v>
      </c>
      <c r="F24" s="13">
        <f t="shared" si="1"/>
        <v>0</v>
      </c>
      <c r="G24" s="41">
        <f>'RAW DATA'!D23*1.25</f>
        <v>0</v>
      </c>
      <c r="H24" s="41">
        <f>'RAW DATA'!M23*1.2</f>
        <v>0</v>
      </c>
      <c r="I24" s="41">
        <f>'RAW DATA'!N23*1.2</f>
        <v>0</v>
      </c>
      <c r="J24" s="41">
        <f>'RAW DATA'!O23*1.2</f>
        <v>0</v>
      </c>
      <c r="K24" s="41">
        <f>'RAW DATA'!P23*1.2</f>
        <v>0</v>
      </c>
    </row>
    <row r="25" spans="1:16">
      <c r="A25" s="39" t="s">
        <v>31</v>
      </c>
      <c r="B25" s="39" t="str">
        <f>('RAW DATA'!AC24&amp;'RAW DATA'!B24)</f>
        <v/>
      </c>
      <c r="C25" s="44" t="str">
        <f>('RAW DATA'!T24&amp;'RAW DATA'!U24)</f>
        <v/>
      </c>
      <c r="D25" s="39">
        <f>('RAW DATA'!E24)</f>
        <v>0</v>
      </c>
      <c r="E25" s="13">
        <f>IF((('RAW DATA'!K24*12)/1000)&gt;15,15,(('RAW DATA'!K24*12)/1000))</f>
        <v>0</v>
      </c>
      <c r="F25" s="13">
        <f t="shared" si="1"/>
        <v>0</v>
      </c>
      <c r="G25" s="41">
        <f>'RAW DATA'!D24*1.25</f>
        <v>0</v>
      </c>
      <c r="H25" s="41">
        <f>'RAW DATA'!M24*1.2</f>
        <v>0</v>
      </c>
      <c r="I25" s="41">
        <f>'RAW DATA'!N24*1.2</f>
        <v>0</v>
      </c>
      <c r="J25" s="41">
        <f>'RAW DATA'!O24*1.2</f>
        <v>0</v>
      </c>
      <c r="K25" s="41">
        <f>'RAW DATA'!P24*1.2</f>
        <v>0</v>
      </c>
    </row>
    <row r="26" spans="1:16">
      <c r="A26" s="8" t="s">
        <v>31</v>
      </c>
      <c r="B26" s="39" t="str">
        <f>('RAW DATA'!AC25&amp;'RAW DATA'!B25)</f>
        <v/>
      </c>
      <c r="C26" s="44" t="str">
        <f>('RAW DATA'!T25&amp;'RAW DATA'!U25)</f>
        <v/>
      </c>
      <c r="D26" s="39">
        <f>('RAW DATA'!E25)</f>
        <v>0</v>
      </c>
      <c r="E26" s="13">
        <f>IF((('RAW DATA'!K25*12)/1000)&gt;15,15,(('RAW DATA'!K25*12)/1000))</f>
        <v>0</v>
      </c>
      <c r="F26" s="13">
        <f t="shared" si="1"/>
        <v>0</v>
      </c>
      <c r="G26" s="41">
        <f>'RAW DATA'!D25*1.25</f>
        <v>0</v>
      </c>
      <c r="H26" s="41">
        <f>'RAW DATA'!M25*1.2</f>
        <v>0</v>
      </c>
      <c r="I26" s="41">
        <f>'RAW DATA'!N25*1.2</f>
        <v>0</v>
      </c>
      <c r="J26" s="41">
        <f>'RAW DATA'!O25*1.2</f>
        <v>0</v>
      </c>
      <c r="K26" s="41">
        <f>'RAW DATA'!P25*1.2</f>
        <v>0</v>
      </c>
    </row>
    <row r="27" spans="1:16">
      <c r="A27" s="8" t="s">
        <v>31</v>
      </c>
      <c r="B27" s="39" t="str">
        <f>('RAW DATA'!AC26&amp;'RAW DATA'!B26)</f>
        <v/>
      </c>
      <c r="C27" s="44" t="str">
        <f>('RAW DATA'!T26&amp;'RAW DATA'!U26)</f>
        <v/>
      </c>
      <c r="D27" s="39">
        <f>('RAW DATA'!E26)</f>
        <v>0</v>
      </c>
      <c r="E27" s="13">
        <f>IF((('RAW DATA'!K26*12)/1000)&gt;15,15,(('RAW DATA'!K26*12)/1000))</f>
        <v>0</v>
      </c>
      <c r="F27" s="13">
        <f>IF(PI()*E27^2&gt;707,707,PI()*E27^2)</f>
        <v>0</v>
      </c>
      <c r="G27" s="41">
        <f>'RAW DATA'!D26*1.25</f>
        <v>0</v>
      </c>
      <c r="H27" s="41">
        <f>'RAW DATA'!M26*1.2</f>
        <v>0</v>
      </c>
      <c r="I27" s="41">
        <f>'RAW DATA'!N26*1.2</f>
        <v>0</v>
      </c>
      <c r="J27" s="41">
        <f>'RAW DATA'!O26*1.2</f>
        <v>0</v>
      </c>
      <c r="K27" s="41">
        <f>'RAW DATA'!P26*1.2</f>
        <v>0</v>
      </c>
    </row>
    <row r="28" spans="1:16">
      <c r="A28" s="8" t="s">
        <v>30</v>
      </c>
      <c r="B28" s="39" t="str">
        <f>('RAW DATA'!AC27&amp;'RAW DATA'!B27)</f>
        <v/>
      </c>
      <c r="C28" s="44" t="str">
        <f>('RAW DATA'!T27&amp;'RAW DATA'!U27)</f>
        <v/>
      </c>
      <c r="D28" s="39">
        <f>('RAW DATA'!E27)</f>
        <v>0</v>
      </c>
      <c r="E28" s="13">
        <f>IF((('RAW DATA'!K27*12)/1000)&gt;15,15,(('RAW DATA'!K27*12)/1000))</f>
        <v>0</v>
      </c>
      <c r="F28" s="13">
        <f t="shared" ref="F28:F43" si="2">IF(PI()*E28^2&gt;707,707,PI()*E28^2)</f>
        <v>0</v>
      </c>
      <c r="G28" s="41">
        <f>'RAW DATA'!D27*1.25</f>
        <v>0</v>
      </c>
      <c r="H28" s="41">
        <f>'RAW DATA'!M27*1.2</f>
        <v>0</v>
      </c>
      <c r="I28" s="41">
        <f>'RAW DATA'!N27*1.2</f>
        <v>0</v>
      </c>
      <c r="J28" s="41">
        <f>'RAW DATA'!O27*1.2</f>
        <v>0</v>
      </c>
      <c r="K28" s="41">
        <f>'RAW DATA'!P27*1.2</f>
        <v>0</v>
      </c>
    </row>
    <row r="29" spans="1:16">
      <c r="A29" s="8" t="s">
        <v>29</v>
      </c>
      <c r="B29" s="39" t="str">
        <f>('RAW DATA'!AC28&amp;'RAW DATA'!B28)</f>
        <v/>
      </c>
      <c r="C29" s="44" t="str">
        <f>('RAW DATA'!T28&amp;'RAW DATA'!U28)</f>
        <v/>
      </c>
      <c r="D29" s="39">
        <f>('RAW DATA'!E28)</f>
        <v>0</v>
      </c>
      <c r="E29" s="13">
        <f>IF((('RAW DATA'!K28*12)/1000)&gt;15,15,(('RAW DATA'!K28*12)/1000))</f>
        <v>0</v>
      </c>
      <c r="F29" s="13">
        <f t="shared" si="2"/>
        <v>0</v>
      </c>
      <c r="G29" s="41">
        <f>'RAW DATA'!D28*1.25</f>
        <v>0</v>
      </c>
      <c r="H29" s="41">
        <f>'RAW DATA'!M28*1.2</f>
        <v>0</v>
      </c>
      <c r="I29" s="41">
        <f>'RAW DATA'!N28*1.2</f>
        <v>0</v>
      </c>
      <c r="J29" s="41">
        <f>'RAW DATA'!O28*1.2</f>
        <v>0</v>
      </c>
      <c r="K29" s="41">
        <f>'RAW DATA'!P28*1.2</f>
        <v>0</v>
      </c>
    </row>
    <row r="30" spans="1:16">
      <c r="A30" s="8" t="s">
        <v>29</v>
      </c>
      <c r="B30" s="39" t="str">
        <f>('RAW DATA'!AC29&amp;'RAW DATA'!B29)</f>
        <v/>
      </c>
      <c r="C30" s="44" t="str">
        <f>('RAW DATA'!T29&amp;'RAW DATA'!U29)</f>
        <v/>
      </c>
      <c r="D30" s="39">
        <f>('RAW DATA'!E29)</f>
        <v>0</v>
      </c>
      <c r="E30" s="13">
        <f>IF((('RAW DATA'!K29*12)/1000)&gt;15,15,(('RAW DATA'!K29*12)/1000))</f>
        <v>0</v>
      </c>
      <c r="F30" s="13">
        <f t="shared" si="2"/>
        <v>0</v>
      </c>
      <c r="G30" s="41">
        <f>'RAW DATA'!D29*1.25</f>
        <v>0</v>
      </c>
      <c r="H30" s="41">
        <f>'RAW DATA'!M29*1.2</f>
        <v>0</v>
      </c>
      <c r="I30" s="41">
        <f>'RAW DATA'!N29*1.2</f>
        <v>0</v>
      </c>
      <c r="J30" s="41">
        <f>'RAW DATA'!O29*1.2</f>
        <v>0</v>
      </c>
      <c r="K30" s="41">
        <f>'RAW DATA'!P29*1.2</f>
        <v>0</v>
      </c>
    </row>
    <row r="31" spans="1:16">
      <c r="A31" s="8" t="s">
        <v>29</v>
      </c>
      <c r="B31" s="39" t="str">
        <f>('RAW DATA'!AC30&amp;'RAW DATA'!B30)</f>
        <v/>
      </c>
      <c r="C31" s="44" t="str">
        <f>('RAW DATA'!T30&amp;'RAW DATA'!U30)</f>
        <v/>
      </c>
      <c r="D31" s="39">
        <f>('RAW DATA'!E30)</f>
        <v>0</v>
      </c>
      <c r="E31" s="13">
        <f>IF((('RAW DATA'!K30*12)/1000)&gt;15,15,(('RAW DATA'!K30*12)/1000))</f>
        <v>0</v>
      </c>
      <c r="F31" s="13">
        <f t="shared" si="2"/>
        <v>0</v>
      </c>
      <c r="G31" s="41">
        <f>'RAW DATA'!D30*1.25</f>
        <v>0</v>
      </c>
      <c r="H31" s="41">
        <f>'RAW DATA'!M30*1.2</f>
        <v>0</v>
      </c>
      <c r="I31" s="41">
        <f>'RAW DATA'!N30*1.2</f>
        <v>0</v>
      </c>
      <c r="J31" s="41">
        <f>'RAW DATA'!O30*1.2</f>
        <v>0</v>
      </c>
      <c r="K31" s="41">
        <f>'RAW DATA'!P30*1.2</f>
        <v>0</v>
      </c>
    </row>
    <row r="32" spans="1:16">
      <c r="A32" s="8" t="s">
        <v>29</v>
      </c>
      <c r="B32" s="39" t="str">
        <f>('RAW DATA'!AC31&amp;'RAW DATA'!B31)</f>
        <v/>
      </c>
      <c r="C32" s="44" t="str">
        <f>('RAW DATA'!T31&amp;'RAW DATA'!U31)</f>
        <v/>
      </c>
      <c r="D32" s="39">
        <f>('RAW DATA'!E31)</f>
        <v>0</v>
      </c>
      <c r="E32" s="13">
        <f>IF((('RAW DATA'!K31*12)/1000)&gt;15,15,(('RAW DATA'!K31*12)/1000))</f>
        <v>0</v>
      </c>
      <c r="F32" s="13">
        <f t="shared" si="2"/>
        <v>0</v>
      </c>
      <c r="G32" s="41">
        <f>'RAW DATA'!D31*1.25</f>
        <v>0</v>
      </c>
      <c r="H32" s="41">
        <f>'RAW DATA'!M31*1.2</f>
        <v>0</v>
      </c>
      <c r="I32" s="41">
        <f>'RAW DATA'!N31*1.2</f>
        <v>0</v>
      </c>
      <c r="J32" s="41">
        <f>'RAW DATA'!O31*1.2</f>
        <v>0</v>
      </c>
      <c r="K32" s="41">
        <f>'RAW DATA'!P31*1.2</f>
        <v>0</v>
      </c>
    </row>
    <row r="33" spans="1:11">
      <c r="A33" s="8" t="s">
        <v>31</v>
      </c>
      <c r="B33" s="39" t="str">
        <f>('RAW DATA'!AC32&amp;'RAW DATA'!B32)</f>
        <v/>
      </c>
      <c r="C33" s="44" t="str">
        <f>('RAW DATA'!T32&amp;'RAW DATA'!U32)</f>
        <v/>
      </c>
      <c r="D33" s="39">
        <f>('RAW DATA'!E32)</f>
        <v>0</v>
      </c>
      <c r="E33" s="13">
        <f>IF((('RAW DATA'!K32*12)/1000)&gt;15,15,(('RAW DATA'!K32*12)/1000))</f>
        <v>0</v>
      </c>
      <c r="F33" s="13">
        <f t="shared" si="2"/>
        <v>0</v>
      </c>
      <c r="G33" s="41">
        <f>'RAW DATA'!D32*1.25</f>
        <v>0</v>
      </c>
      <c r="H33" s="41">
        <f>'RAW DATA'!M32*1.2</f>
        <v>0</v>
      </c>
      <c r="I33" s="41">
        <f>'RAW DATA'!N32*1.2</f>
        <v>0</v>
      </c>
      <c r="J33" s="41">
        <f>'RAW DATA'!O32*1.2</f>
        <v>0</v>
      </c>
      <c r="K33" s="41">
        <f>'RAW DATA'!P32*1.2</f>
        <v>0</v>
      </c>
    </row>
    <row r="34" spans="1:11">
      <c r="A34" s="8" t="s">
        <v>29</v>
      </c>
      <c r="B34" s="39" t="str">
        <f>('RAW DATA'!AC33&amp;'RAW DATA'!B33)</f>
        <v/>
      </c>
      <c r="C34" s="44" t="str">
        <f>('RAW DATA'!T33&amp;'RAW DATA'!U33)</f>
        <v/>
      </c>
      <c r="D34" s="39">
        <f>('RAW DATA'!E33)</f>
        <v>0</v>
      </c>
      <c r="E34" s="13">
        <f>IF((('RAW DATA'!K33*12)/1000)&gt;15,15,(('RAW DATA'!K33*12)/1000))</f>
        <v>0</v>
      </c>
      <c r="F34" s="13">
        <f t="shared" si="2"/>
        <v>0</v>
      </c>
      <c r="G34" s="41">
        <f>'RAW DATA'!D33*1.25</f>
        <v>0</v>
      </c>
      <c r="H34" s="41">
        <f>'RAW DATA'!M33*1.2</f>
        <v>0</v>
      </c>
      <c r="I34" s="41">
        <f>'RAW DATA'!N33*1.2</f>
        <v>0</v>
      </c>
      <c r="J34" s="41">
        <f>'RAW DATA'!O33*1.2</f>
        <v>0</v>
      </c>
      <c r="K34" s="41">
        <f>'RAW DATA'!P33*1.2</f>
        <v>0</v>
      </c>
    </row>
    <row r="35" spans="1:11">
      <c r="A35" s="8" t="s">
        <v>29</v>
      </c>
      <c r="B35" s="39" t="str">
        <f>('RAW DATA'!AC34&amp;'RAW DATA'!B34)</f>
        <v/>
      </c>
      <c r="C35" s="44" t="str">
        <f>('RAW DATA'!T34&amp;'RAW DATA'!U34)</f>
        <v/>
      </c>
      <c r="D35" s="39">
        <f>('RAW DATA'!E34)</f>
        <v>0</v>
      </c>
      <c r="E35" s="13">
        <f>IF((('RAW DATA'!K34*12)/1000)&gt;15,15,(('RAW DATA'!K34*12)/1000))</f>
        <v>0</v>
      </c>
      <c r="F35" s="13">
        <f t="shared" si="2"/>
        <v>0</v>
      </c>
      <c r="G35" s="41">
        <f>'RAW DATA'!D34*1.25</f>
        <v>0</v>
      </c>
      <c r="H35" s="41">
        <f>'RAW DATA'!M34*1.2</f>
        <v>0</v>
      </c>
      <c r="I35" s="41">
        <f>'RAW DATA'!N34*1.2</f>
        <v>0</v>
      </c>
      <c r="J35" s="41">
        <f>'RAW DATA'!O34*1.2</f>
        <v>0</v>
      </c>
      <c r="K35" s="41">
        <f>'RAW DATA'!P34*1.2</f>
        <v>0</v>
      </c>
    </row>
    <row r="36" spans="1:11">
      <c r="A36" s="8" t="s">
        <v>31</v>
      </c>
      <c r="B36" s="39" t="str">
        <f>('RAW DATA'!AC35&amp;'RAW DATA'!B35)</f>
        <v/>
      </c>
      <c r="C36" s="44" t="str">
        <f>('RAW DATA'!T35&amp;'RAW DATA'!U35)</f>
        <v/>
      </c>
      <c r="D36" s="39">
        <f>('RAW DATA'!E35)</f>
        <v>0</v>
      </c>
      <c r="E36" s="13">
        <f>IF((('RAW DATA'!K35*12)/1000)&gt;15,15,(('RAW DATA'!K35*12)/1000))</f>
        <v>0</v>
      </c>
      <c r="F36" s="13">
        <f t="shared" si="2"/>
        <v>0</v>
      </c>
      <c r="G36" s="41">
        <f>'RAW DATA'!D35*1.25</f>
        <v>0</v>
      </c>
      <c r="H36" s="41">
        <f>'RAW DATA'!M35*1.2</f>
        <v>0</v>
      </c>
      <c r="I36" s="41">
        <f>'RAW DATA'!N35*1.2</f>
        <v>0</v>
      </c>
      <c r="J36" s="41">
        <f>'RAW DATA'!O35*1.2</f>
        <v>0</v>
      </c>
      <c r="K36" s="41">
        <f>'RAW DATA'!P35*1.2</f>
        <v>0</v>
      </c>
    </row>
    <row r="37" spans="1:11">
      <c r="A37" s="8" t="s">
        <v>30</v>
      </c>
      <c r="B37" s="39" t="str">
        <f>('RAW DATA'!AC36&amp;'RAW DATA'!B36)</f>
        <v/>
      </c>
      <c r="C37" s="44" t="str">
        <f>('RAW DATA'!T36&amp;'RAW DATA'!U36)</f>
        <v/>
      </c>
      <c r="D37" s="39">
        <f>('RAW DATA'!E36)</f>
        <v>0</v>
      </c>
      <c r="E37" s="13">
        <f>IF((('RAW DATA'!K36*12)/1000)&gt;15,15,(('RAW DATA'!K36*12)/1000))</f>
        <v>0</v>
      </c>
      <c r="F37" s="13">
        <f t="shared" si="2"/>
        <v>0</v>
      </c>
      <c r="G37" s="41">
        <f>'RAW DATA'!D36*1.25</f>
        <v>0</v>
      </c>
      <c r="H37" s="41">
        <f>'RAW DATA'!M36*1.2</f>
        <v>0</v>
      </c>
      <c r="I37" s="41">
        <f>'RAW DATA'!N36*1.2</f>
        <v>0</v>
      </c>
      <c r="J37" s="41">
        <f>'RAW DATA'!O36*1.2</f>
        <v>0</v>
      </c>
      <c r="K37" s="41">
        <f>'RAW DATA'!P36*1.2</f>
        <v>0</v>
      </c>
    </row>
    <row r="38" spans="1:11">
      <c r="A38" s="8" t="s">
        <v>29</v>
      </c>
      <c r="B38" s="39" t="str">
        <f>('RAW DATA'!AC37&amp;'RAW DATA'!B37)</f>
        <v/>
      </c>
      <c r="C38" s="44" t="str">
        <f>('RAW DATA'!T37&amp;'RAW DATA'!U37)</f>
        <v/>
      </c>
      <c r="D38" s="39">
        <f>('RAW DATA'!E37)</f>
        <v>0</v>
      </c>
      <c r="E38" s="13">
        <f>IF((('RAW DATA'!K37*12)/1000)&gt;15,15,(('RAW DATA'!K37*12)/1000))</f>
        <v>0</v>
      </c>
      <c r="F38" s="13">
        <f t="shared" si="2"/>
        <v>0</v>
      </c>
      <c r="G38" s="41">
        <f>'RAW DATA'!D37*1.25</f>
        <v>0</v>
      </c>
      <c r="H38" s="41">
        <f>'RAW DATA'!M37*1.2</f>
        <v>0</v>
      </c>
      <c r="I38" s="41">
        <f>'RAW DATA'!N37*1.2</f>
        <v>0</v>
      </c>
      <c r="J38" s="41">
        <f>'RAW DATA'!O37*1.2</f>
        <v>0</v>
      </c>
      <c r="K38" s="41">
        <f>'RAW DATA'!P37*1.2</f>
        <v>0</v>
      </c>
    </row>
    <row r="39" spans="1:11">
      <c r="A39" s="8" t="s">
        <v>29</v>
      </c>
      <c r="B39" s="39" t="str">
        <f>('RAW DATA'!AC38&amp;'RAW DATA'!B38)</f>
        <v/>
      </c>
      <c r="C39" s="44" t="str">
        <f>('RAW DATA'!T38&amp;'RAW DATA'!U38)</f>
        <v/>
      </c>
      <c r="D39" s="39">
        <f>('RAW DATA'!E38)</f>
        <v>0</v>
      </c>
      <c r="E39" s="13">
        <f>IF((('RAW DATA'!K38*12)/1000)&gt;15,15,(('RAW DATA'!K38*12)/1000))</f>
        <v>0</v>
      </c>
      <c r="F39" s="13">
        <f t="shared" si="2"/>
        <v>0</v>
      </c>
      <c r="G39" s="41">
        <f>'RAW DATA'!D38*1.25</f>
        <v>0</v>
      </c>
      <c r="H39" s="41">
        <f>'RAW DATA'!M38*1.2</f>
        <v>0</v>
      </c>
      <c r="I39" s="41">
        <f>'RAW DATA'!N38*1.2</f>
        <v>0</v>
      </c>
      <c r="J39" s="41">
        <f>'RAW DATA'!O38*1.2</f>
        <v>0</v>
      </c>
      <c r="K39" s="41">
        <f>'RAW DATA'!P38*1.2</f>
        <v>0</v>
      </c>
    </row>
    <row r="40" spans="1:11">
      <c r="A40" s="8" t="s">
        <v>29</v>
      </c>
      <c r="B40" s="39" t="str">
        <f>('RAW DATA'!AC39&amp;'RAW DATA'!B39)</f>
        <v/>
      </c>
      <c r="C40" s="44" t="str">
        <f>('RAW DATA'!T39&amp;'RAW DATA'!U39)</f>
        <v/>
      </c>
      <c r="D40" s="39">
        <f>('RAW DATA'!E39)</f>
        <v>0</v>
      </c>
      <c r="E40" s="13">
        <f>IF((('RAW DATA'!K39*12)/1000)&gt;15,15,(('RAW DATA'!K39*12)/1000))</f>
        <v>0</v>
      </c>
      <c r="F40" s="13">
        <f t="shared" si="2"/>
        <v>0</v>
      </c>
      <c r="G40" s="41">
        <f>'RAW DATA'!D39*1.25</f>
        <v>0</v>
      </c>
      <c r="H40" s="41">
        <f>'RAW DATA'!M39*1.2</f>
        <v>0</v>
      </c>
      <c r="I40" s="41">
        <f>'RAW DATA'!N39*1.2</f>
        <v>0</v>
      </c>
      <c r="J40" s="41">
        <f>'RAW DATA'!O39*1.2</f>
        <v>0</v>
      </c>
      <c r="K40" s="41">
        <f>'RAW DATA'!P39*1.2</f>
        <v>0</v>
      </c>
    </row>
    <row r="41" spans="1:11">
      <c r="A41" s="8" t="s">
        <v>29</v>
      </c>
      <c r="B41" s="39" t="str">
        <f>('RAW DATA'!AC40&amp;'RAW DATA'!B40)</f>
        <v/>
      </c>
      <c r="C41" s="44" t="str">
        <f>('RAW DATA'!T40&amp;'RAW DATA'!U40)</f>
        <v/>
      </c>
      <c r="D41" s="39">
        <f>('RAW DATA'!E40)</f>
        <v>0</v>
      </c>
      <c r="E41" s="13">
        <f>IF((('RAW DATA'!K40*12)/1000)&gt;15,15,(('RAW DATA'!K40*12)/1000))</f>
        <v>0</v>
      </c>
      <c r="F41" s="13">
        <f t="shared" si="2"/>
        <v>0</v>
      </c>
      <c r="G41" s="41">
        <f>'RAW DATA'!D40*1.25</f>
        <v>0</v>
      </c>
      <c r="H41" s="41">
        <f>'RAW DATA'!M40*1.2</f>
        <v>0</v>
      </c>
      <c r="I41" s="41">
        <f>'RAW DATA'!N40*1.2</f>
        <v>0</v>
      </c>
      <c r="J41" s="41">
        <f>'RAW DATA'!O40*1.2</f>
        <v>0</v>
      </c>
      <c r="K41" s="41">
        <f>'RAW DATA'!P40*1.2</f>
        <v>0</v>
      </c>
    </row>
    <row r="42" spans="1:11">
      <c r="A42" s="8" t="s">
        <v>29</v>
      </c>
      <c r="B42" s="39" t="str">
        <f>('RAW DATA'!AC41&amp;'RAW DATA'!B41)</f>
        <v/>
      </c>
      <c r="C42" s="44" t="str">
        <f>('RAW DATA'!T41&amp;'RAW DATA'!U41)</f>
        <v/>
      </c>
      <c r="D42" s="39">
        <f>('RAW DATA'!E41)</f>
        <v>0</v>
      </c>
      <c r="E42" s="13">
        <f>IF((('RAW DATA'!K41*12)/1000)&gt;15,15,(('RAW DATA'!K41*12)/1000))</f>
        <v>0</v>
      </c>
      <c r="F42" s="13">
        <f t="shared" si="2"/>
        <v>0</v>
      </c>
      <c r="G42" s="41">
        <f>'RAW DATA'!D41*1.25</f>
        <v>0</v>
      </c>
      <c r="H42" s="41">
        <f>'RAW DATA'!M41*1.2</f>
        <v>0</v>
      </c>
      <c r="I42" s="41">
        <f>'RAW DATA'!N41*1.2</f>
        <v>0</v>
      </c>
      <c r="J42" s="41">
        <f>'RAW DATA'!O41*1.2</f>
        <v>0</v>
      </c>
      <c r="K42" s="41">
        <f>'RAW DATA'!P41*1.2</f>
        <v>0</v>
      </c>
    </row>
    <row r="43" spans="1:11">
      <c r="A43" s="8" t="s">
        <v>30</v>
      </c>
      <c r="B43" s="39" t="str">
        <f>('RAW DATA'!AC42&amp;'RAW DATA'!B42)</f>
        <v/>
      </c>
      <c r="C43" s="44" t="str">
        <f>('RAW DATA'!T42&amp;'RAW DATA'!U42)</f>
        <v/>
      </c>
      <c r="D43" s="39">
        <f>('RAW DATA'!E42)</f>
        <v>0</v>
      </c>
      <c r="E43" s="13">
        <f>IF((('RAW DATA'!K42*12)/1000)&gt;15,15,(('RAW DATA'!K42*12)/1000))</f>
        <v>0</v>
      </c>
      <c r="F43" s="13">
        <f t="shared" si="2"/>
        <v>0</v>
      </c>
      <c r="G43" s="41">
        <f>'RAW DATA'!D42*1.25</f>
        <v>0</v>
      </c>
      <c r="H43" s="41">
        <f>'RAW DATA'!M42*1.2</f>
        <v>0</v>
      </c>
      <c r="I43" s="41">
        <f>'RAW DATA'!N42*1.2</f>
        <v>0</v>
      </c>
      <c r="J43" s="41">
        <f>'RAW DATA'!O42*1.2</f>
        <v>0</v>
      </c>
      <c r="K43" s="41">
        <f>'RAW DATA'!P42*1.2</f>
        <v>0</v>
      </c>
    </row>
    <row r="44" spans="1:11">
      <c r="A44" s="8" t="s">
        <v>29</v>
      </c>
      <c r="B44" s="39" t="str">
        <f>('RAW DATA'!AC43&amp;'RAW DATA'!B43)</f>
        <v/>
      </c>
      <c r="C44" s="44" t="str">
        <f>('RAW DATA'!T43&amp;'RAW DATA'!U43)</f>
        <v/>
      </c>
      <c r="D44" s="39">
        <f>('RAW DATA'!E43)</f>
        <v>0</v>
      </c>
      <c r="E44" s="13">
        <f>IF((('RAW DATA'!K43*12)/1000)&gt;15,15,(('RAW DATA'!K43*12)/1000))</f>
        <v>0</v>
      </c>
      <c r="F44" s="13">
        <f>IF(PI()*E44^2&gt;707,707,PI()*E44^2)</f>
        <v>0</v>
      </c>
      <c r="G44" s="41">
        <f>'RAW DATA'!D43*1.25</f>
        <v>0</v>
      </c>
      <c r="H44" s="41">
        <f>'RAW DATA'!M43*1.2</f>
        <v>0</v>
      </c>
      <c r="I44" s="41">
        <f>'RAW DATA'!N43*1.2</f>
        <v>0</v>
      </c>
      <c r="J44" s="41">
        <f>'RAW DATA'!O43*1.2</f>
        <v>0</v>
      </c>
      <c r="K44" s="41">
        <f>'RAW DATA'!P43*1.2</f>
        <v>0</v>
      </c>
    </row>
    <row r="45" spans="1:11">
      <c r="A45" s="8" t="s">
        <v>29</v>
      </c>
      <c r="B45" s="39" t="str">
        <f>('RAW DATA'!AC44&amp;'RAW DATA'!B44)</f>
        <v/>
      </c>
      <c r="C45" s="44" t="str">
        <f>('RAW DATA'!T44&amp;'RAW DATA'!U44)</f>
        <v/>
      </c>
      <c r="D45" s="39">
        <f>('RAW DATA'!E44)</f>
        <v>0</v>
      </c>
      <c r="E45" s="13">
        <f>IF((('RAW DATA'!K44*12)/1000)&gt;15,15,(('RAW DATA'!K44*12)/1000))</f>
        <v>0</v>
      </c>
      <c r="F45" s="13">
        <f t="shared" ref="F45:F52" si="3">IF(PI()*E45^2&gt;707,707,PI()*E45^2)</f>
        <v>0</v>
      </c>
      <c r="G45" s="41">
        <f>'RAW DATA'!D44*1.25</f>
        <v>0</v>
      </c>
      <c r="H45" s="41">
        <f>'RAW DATA'!M44*1.2</f>
        <v>0</v>
      </c>
      <c r="I45" s="41">
        <f>'RAW DATA'!N44*1.2</f>
        <v>0</v>
      </c>
      <c r="J45" s="41">
        <f>'RAW DATA'!O44*1.2</f>
        <v>0</v>
      </c>
      <c r="K45" s="41">
        <f>'RAW DATA'!P44*1.2</f>
        <v>0</v>
      </c>
    </row>
    <row r="46" spans="1:11">
      <c r="A46" s="8" t="s">
        <v>29</v>
      </c>
      <c r="B46" s="39" t="str">
        <f>('RAW DATA'!AC45&amp;'RAW DATA'!B45)</f>
        <v/>
      </c>
      <c r="C46" s="44" t="str">
        <f>('RAW DATA'!T45&amp;'RAW DATA'!U45)</f>
        <v/>
      </c>
      <c r="D46" s="39">
        <f>('RAW DATA'!E45)</f>
        <v>0</v>
      </c>
      <c r="E46" s="13">
        <f>IF((('RAW DATA'!K45*12)/1000)&gt;15,15,(('RAW DATA'!K45*12)/1000))</f>
        <v>0</v>
      </c>
      <c r="F46" s="13">
        <f t="shared" si="3"/>
        <v>0</v>
      </c>
      <c r="G46" s="41">
        <f>'RAW DATA'!D45*1.25</f>
        <v>0</v>
      </c>
      <c r="H46" s="41">
        <f>'RAW DATA'!M45*1.2</f>
        <v>0</v>
      </c>
      <c r="I46" s="41">
        <f>'RAW DATA'!N45*1.2</f>
        <v>0</v>
      </c>
      <c r="J46" s="41">
        <f>'RAW DATA'!O45*1.2</f>
        <v>0</v>
      </c>
      <c r="K46" s="41">
        <f>'RAW DATA'!P45*1.2</f>
        <v>0</v>
      </c>
    </row>
    <row r="47" spans="1:11">
      <c r="A47" s="8" t="s">
        <v>30</v>
      </c>
      <c r="B47" s="39" t="str">
        <f>('RAW DATA'!AC46&amp;'RAW DATA'!B46)</f>
        <v/>
      </c>
      <c r="C47" s="44" t="str">
        <f>('RAW DATA'!T46&amp;'RAW DATA'!U46)</f>
        <v/>
      </c>
      <c r="D47" s="39">
        <f>('RAW DATA'!E46)</f>
        <v>0</v>
      </c>
      <c r="E47" s="13">
        <f>IF((('RAW DATA'!K46*12)/1000)&gt;15,15,(('RAW DATA'!K46*12)/1000))</f>
        <v>0</v>
      </c>
      <c r="F47" s="13">
        <f t="shared" si="3"/>
        <v>0</v>
      </c>
      <c r="G47" s="41">
        <f>'RAW DATA'!D46*1.25</f>
        <v>0</v>
      </c>
      <c r="H47" s="41">
        <f>'RAW DATA'!M46*1.2</f>
        <v>0</v>
      </c>
      <c r="I47" s="41">
        <f>'RAW DATA'!N46*1.2</f>
        <v>0</v>
      </c>
      <c r="J47" s="41">
        <f>'RAW DATA'!O46*1.2</f>
        <v>0</v>
      </c>
      <c r="K47" s="41">
        <f>'RAW DATA'!P46*1.2</f>
        <v>0</v>
      </c>
    </row>
    <row r="48" spans="1:11">
      <c r="A48" s="8" t="s">
        <v>29</v>
      </c>
      <c r="B48" s="39" t="str">
        <f>('RAW DATA'!AC47&amp;'RAW DATA'!B47)</f>
        <v/>
      </c>
      <c r="C48" s="44" t="str">
        <f>('RAW DATA'!T47&amp;'RAW DATA'!U47)</f>
        <v/>
      </c>
      <c r="D48" s="39">
        <f>('RAW DATA'!E47)</f>
        <v>0</v>
      </c>
      <c r="E48" s="13">
        <f>IF((('RAW DATA'!K47*12)/1000)&gt;15,15,(('RAW DATA'!K47*12)/1000))</f>
        <v>0</v>
      </c>
      <c r="F48" s="13">
        <f t="shared" si="3"/>
        <v>0</v>
      </c>
      <c r="G48" s="41">
        <f>'RAW DATA'!D47*1.25</f>
        <v>0</v>
      </c>
      <c r="H48" s="41">
        <f>'RAW DATA'!M47*1.2</f>
        <v>0</v>
      </c>
      <c r="I48" s="41">
        <f>'RAW DATA'!N47*1.2</f>
        <v>0</v>
      </c>
      <c r="J48" s="41">
        <f>'RAW DATA'!O47*1.2</f>
        <v>0</v>
      </c>
      <c r="K48" s="41">
        <f>'RAW DATA'!P47*1.2</f>
        <v>0</v>
      </c>
    </row>
    <row r="49" spans="1:11">
      <c r="A49" s="8" t="s">
        <v>29</v>
      </c>
      <c r="B49" s="39" t="str">
        <f>('RAW DATA'!AC48&amp;'RAW DATA'!B48)</f>
        <v/>
      </c>
      <c r="C49" s="44" t="str">
        <f>('RAW DATA'!T48&amp;'RAW DATA'!U48)</f>
        <v/>
      </c>
      <c r="D49" s="39">
        <f>('RAW DATA'!E48)</f>
        <v>0</v>
      </c>
      <c r="E49" s="13">
        <f>IF((('RAW DATA'!K48*12)/1000)&gt;15,15,(('RAW DATA'!K48*12)/1000))</f>
        <v>0</v>
      </c>
      <c r="F49" s="13">
        <f t="shared" si="3"/>
        <v>0</v>
      </c>
      <c r="G49" s="41">
        <f>'RAW DATA'!D48*1.25</f>
        <v>0</v>
      </c>
      <c r="H49" s="41">
        <f>'RAW DATA'!M48*1.2</f>
        <v>0</v>
      </c>
      <c r="I49" s="41">
        <f>'RAW DATA'!N48*1.2</f>
        <v>0</v>
      </c>
      <c r="J49" s="41">
        <f>'RAW DATA'!O48*1.2</f>
        <v>0</v>
      </c>
      <c r="K49" s="41">
        <f>'RAW DATA'!P48*1.2</f>
        <v>0</v>
      </c>
    </row>
    <row r="50" spans="1:11">
      <c r="A50" s="8" t="s">
        <v>29</v>
      </c>
      <c r="B50" s="39" t="str">
        <f>('RAW DATA'!AC49&amp;'RAW DATA'!B49)</f>
        <v/>
      </c>
      <c r="C50" s="44" t="str">
        <f>('RAW DATA'!T49&amp;'RAW DATA'!U49)</f>
        <v/>
      </c>
      <c r="D50" s="39">
        <f>('RAW DATA'!E49)</f>
        <v>0</v>
      </c>
      <c r="E50" s="13">
        <f>IF((('RAW DATA'!K49*12)/1000)&gt;15,15,(('RAW DATA'!K49*12)/1000))</f>
        <v>0</v>
      </c>
      <c r="F50" s="13">
        <f t="shared" si="3"/>
        <v>0</v>
      </c>
      <c r="G50" s="41">
        <f>'RAW DATA'!D49*1.25</f>
        <v>0</v>
      </c>
      <c r="H50" s="41">
        <f>'RAW DATA'!M49*1.2</f>
        <v>0</v>
      </c>
      <c r="I50" s="41">
        <f>'RAW DATA'!N49*1.2</f>
        <v>0</v>
      </c>
      <c r="J50" s="41">
        <f>'RAW DATA'!O49*1.2</f>
        <v>0</v>
      </c>
      <c r="K50" s="41">
        <f>'RAW DATA'!P49*1.2</f>
        <v>0</v>
      </c>
    </row>
    <row r="51" spans="1:11">
      <c r="A51" s="8" t="s">
        <v>29</v>
      </c>
      <c r="B51" s="39" t="str">
        <f>('RAW DATA'!AC50&amp;'RAW DATA'!B50)</f>
        <v/>
      </c>
      <c r="C51" s="44" t="str">
        <f>('RAW DATA'!T50&amp;'RAW DATA'!U50)</f>
        <v/>
      </c>
      <c r="D51" s="39">
        <f>('RAW DATA'!E50)</f>
        <v>0</v>
      </c>
      <c r="E51" s="13">
        <f>IF((('RAW DATA'!K50*12)/1000)&gt;15,15,(('RAW DATA'!K50*12)/1000))</f>
        <v>0</v>
      </c>
      <c r="F51" s="13">
        <f t="shared" si="3"/>
        <v>0</v>
      </c>
      <c r="G51" s="41">
        <f>'RAW DATA'!D50*1.25</f>
        <v>0</v>
      </c>
      <c r="H51" s="41">
        <f>'RAW DATA'!M50*1.2</f>
        <v>0</v>
      </c>
      <c r="I51" s="41">
        <f>'RAW DATA'!N50*1.2</f>
        <v>0</v>
      </c>
      <c r="J51" s="41">
        <f>'RAW DATA'!O50*1.2</f>
        <v>0</v>
      </c>
      <c r="K51" s="41">
        <f>'RAW DATA'!P50*1.2</f>
        <v>0</v>
      </c>
    </row>
    <row r="52" spans="1:11">
      <c r="A52" s="8" t="s">
        <v>29</v>
      </c>
      <c r="B52" s="39" t="str">
        <f>('RAW DATA'!AC51&amp;'RAW DATA'!B51)</f>
        <v/>
      </c>
      <c r="C52" s="44" t="str">
        <f>('RAW DATA'!T51&amp;'RAW DATA'!U51)</f>
        <v/>
      </c>
      <c r="D52" s="39">
        <f>('RAW DATA'!E51)</f>
        <v>0</v>
      </c>
      <c r="E52" s="13">
        <f>IF((('RAW DATA'!K51*12)/1000)&gt;15,15,(('RAW DATA'!K51*12)/1000))</f>
        <v>0</v>
      </c>
      <c r="F52" s="13">
        <f t="shared" si="3"/>
        <v>0</v>
      </c>
      <c r="G52" s="41">
        <f>'RAW DATA'!D51*1.25</f>
        <v>0</v>
      </c>
      <c r="H52" s="41">
        <f>'RAW DATA'!M51*1.2</f>
        <v>0</v>
      </c>
      <c r="I52" s="41">
        <f>'RAW DATA'!N51*1.2</f>
        <v>0</v>
      </c>
      <c r="J52" s="41">
        <f>'RAW DATA'!O51*1.2</f>
        <v>0</v>
      </c>
      <c r="K52" s="41">
        <f>'RAW DATA'!P51*1.2</f>
        <v>0</v>
      </c>
    </row>
    <row r="53" spans="1:11">
      <c r="A53" s="8" t="s">
        <v>29</v>
      </c>
      <c r="B53" s="39" t="str">
        <f>('RAW DATA'!AC52&amp;'RAW DATA'!B52)</f>
        <v/>
      </c>
      <c r="C53" s="44" t="str">
        <f>('RAW DATA'!T52&amp;'RAW DATA'!U52)</f>
        <v/>
      </c>
      <c r="D53" s="39">
        <f>('RAW DATA'!E52)</f>
        <v>0</v>
      </c>
      <c r="E53" s="13">
        <f>IF((('RAW DATA'!K52*12)/1000)&gt;15,15,(('RAW DATA'!K52*12)/1000))</f>
        <v>0</v>
      </c>
      <c r="F53" s="13">
        <f t="shared" ref="F53:F55" si="4">IF(PI()*E53^2&gt;707,707,PI()*E53^2)</f>
        <v>0</v>
      </c>
      <c r="G53" s="41">
        <f>'RAW DATA'!D52*1.25</f>
        <v>0</v>
      </c>
      <c r="H53" s="41">
        <f>'RAW DATA'!M52*1.2</f>
        <v>0</v>
      </c>
      <c r="I53" s="41">
        <f>'RAW DATA'!N52*1.2</f>
        <v>0</v>
      </c>
      <c r="J53" s="41">
        <f>'RAW DATA'!O52*1.2</f>
        <v>0</v>
      </c>
      <c r="K53" s="41">
        <f>'RAW DATA'!P52*1.2</f>
        <v>0</v>
      </c>
    </row>
    <row r="54" spans="1:11">
      <c r="A54" s="8" t="s">
        <v>29</v>
      </c>
      <c r="B54" s="39" t="str">
        <f>('RAW DATA'!AC53&amp;'RAW DATA'!B53)</f>
        <v/>
      </c>
      <c r="C54" s="44" t="str">
        <f>('RAW DATA'!T53&amp;'RAW DATA'!U53)</f>
        <v/>
      </c>
      <c r="D54" s="39">
        <f>('RAW DATA'!E53)</f>
        <v>0</v>
      </c>
      <c r="E54" s="13">
        <f>IF((('RAW DATA'!K53*12)/1000)&gt;15,15,(('RAW DATA'!K53*12)/1000))</f>
        <v>0</v>
      </c>
      <c r="F54" s="13">
        <f t="shared" si="4"/>
        <v>0</v>
      </c>
      <c r="G54" s="41">
        <f>'RAW DATA'!D53*1.25</f>
        <v>0</v>
      </c>
      <c r="H54" s="41">
        <f>'RAW DATA'!M53*1.2</f>
        <v>0</v>
      </c>
      <c r="I54" s="41">
        <f>'RAW DATA'!N53*1.2</f>
        <v>0</v>
      </c>
      <c r="J54" s="41">
        <f>'RAW DATA'!O53*1.2</f>
        <v>0</v>
      </c>
      <c r="K54" s="41">
        <f>'RAW DATA'!P53*1.2</f>
        <v>0</v>
      </c>
    </row>
    <row r="55" spans="1:11">
      <c r="A55" s="8" t="s">
        <v>29</v>
      </c>
      <c r="B55" s="39" t="str">
        <f>('RAW DATA'!AC54&amp;'RAW DATA'!B54)</f>
        <v/>
      </c>
      <c r="C55" s="57" t="str">
        <f>('RAW DATA'!T54&amp;'RAW DATA'!U54)</f>
        <v/>
      </c>
      <c r="D55" s="56">
        <f>('RAW DATA'!E54)</f>
        <v>0</v>
      </c>
      <c r="E55" s="58">
        <f>IF((('RAW DATA'!K54*12)/1000)&gt;15,15,(('RAW DATA'!K54*12)/1000))</f>
        <v>0</v>
      </c>
      <c r="F55" s="58">
        <f t="shared" si="4"/>
        <v>0</v>
      </c>
      <c r="G55" s="59">
        <f>'RAW DATA'!D54*1.25</f>
        <v>0</v>
      </c>
      <c r="H55" s="59">
        <f>'RAW DATA'!M54*1.2</f>
        <v>0</v>
      </c>
      <c r="I55" s="59">
        <f>'RAW DATA'!N54*1.2</f>
        <v>0</v>
      </c>
      <c r="J55" s="59">
        <f>'RAW DATA'!O54*1.2</f>
        <v>0</v>
      </c>
      <c r="K55" s="59">
        <f>'RAW DATA'!P54*1.2</f>
        <v>0</v>
      </c>
    </row>
    <row r="56" spans="1:11">
      <c r="A56" s="55" t="s">
        <v>29</v>
      </c>
      <c r="B56" s="39" t="str">
        <f>('RAW DATA'!AC55&amp;'RAW DATA'!B55)</f>
        <v/>
      </c>
      <c r="C56" s="57" t="str">
        <f>('RAW DATA'!T55&amp;'RAW DATA'!U55)</f>
        <v/>
      </c>
      <c r="D56" s="56">
        <f>('RAW DATA'!E55)</f>
        <v>0</v>
      </c>
      <c r="E56" s="58">
        <f>IF((('RAW DATA'!K55*12)/1000)&gt;15,15,(('RAW DATA'!K55*12)/1000))</f>
        <v>0</v>
      </c>
      <c r="F56" s="58">
        <f t="shared" ref="F56:F98" si="5">IF(PI()*E56^2&gt;707,707,PI()*E56^2)</f>
        <v>0</v>
      </c>
      <c r="G56" s="59">
        <f>'RAW DATA'!D55*1.25</f>
        <v>0</v>
      </c>
      <c r="H56" s="59">
        <f>'RAW DATA'!M55*1.2</f>
        <v>0</v>
      </c>
      <c r="I56" s="59">
        <f>'RAW DATA'!N55*1.2</f>
        <v>0</v>
      </c>
      <c r="J56" s="59">
        <f>'RAW DATA'!O55*1.2</f>
        <v>0</v>
      </c>
      <c r="K56" s="59">
        <f>'RAW DATA'!P55*1.2</f>
        <v>0</v>
      </c>
    </row>
    <row r="57" spans="1:11">
      <c r="A57" s="55" t="s">
        <v>30</v>
      </c>
      <c r="B57" s="39" t="str">
        <f>('RAW DATA'!AC56&amp;'RAW DATA'!B56)</f>
        <v/>
      </c>
      <c r="C57" s="57" t="str">
        <f>('RAW DATA'!T56&amp;'RAW DATA'!U56)</f>
        <v/>
      </c>
      <c r="D57" s="56">
        <f>('RAW DATA'!E56)</f>
        <v>0</v>
      </c>
      <c r="E57" s="58">
        <f>IF((('RAW DATA'!K56*12)/1000)&gt;15,15,(('RAW DATA'!K56*12)/1000))</f>
        <v>0</v>
      </c>
      <c r="F57" s="58">
        <f t="shared" si="5"/>
        <v>0</v>
      </c>
      <c r="G57" s="59">
        <f>'RAW DATA'!D56*1.25</f>
        <v>0</v>
      </c>
      <c r="H57" s="59">
        <f>'RAW DATA'!M56*1.2</f>
        <v>0</v>
      </c>
      <c r="I57" s="59">
        <f>'RAW DATA'!N56*1.2</f>
        <v>0</v>
      </c>
      <c r="J57" s="59">
        <f>'RAW DATA'!O56*1.2</f>
        <v>0</v>
      </c>
      <c r="K57" s="59">
        <f>'RAW DATA'!P56*1.2</f>
        <v>0</v>
      </c>
    </row>
    <row r="58" spans="1:11">
      <c r="A58" s="55" t="s">
        <v>31</v>
      </c>
      <c r="B58" s="39" t="str">
        <f>('RAW DATA'!AC57&amp;'RAW DATA'!B57)</f>
        <v/>
      </c>
      <c r="C58" s="57" t="str">
        <f>('RAW DATA'!T57&amp;'RAW DATA'!U57)</f>
        <v/>
      </c>
      <c r="D58" s="56">
        <f>('RAW DATA'!E57)</f>
        <v>0</v>
      </c>
      <c r="E58" s="58">
        <f>IF((('RAW DATA'!K57*12)/1000)&gt;15,15,(('RAW DATA'!K57*12)/1000))</f>
        <v>0</v>
      </c>
      <c r="F58" s="58">
        <f t="shared" si="5"/>
        <v>0</v>
      </c>
      <c r="G58" s="59">
        <f>'RAW DATA'!D57*1.25</f>
        <v>0</v>
      </c>
      <c r="H58" s="59">
        <f>'RAW DATA'!M57*1.2</f>
        <v>0</v>
      </c>
      <c r="I58" s="59">
        <f>'RAW DATA'!N57*1.2</f>
        <v>0</v>
      </c>
      <c r="J58" s="59">
        <f>'RAW DATA'!O57*1.2</f>
        <v>0</v>
      </c>
      <c r="K58" s="59">
        <f>'RAW DATA'!P57*1.2</f>
        <v>0</v>
      </c>
    </row>
    <row r="59" spans="1:11">
      <c r="A59" s="55" t="s">
        <v>29</v>
      </c>
      <c r="B59" s="39" t="str">
        <f>('RAW DATA'!AC58&amp;'RAW DATA'!B58)</f>
        <v/>
      </c>
      <c r="C59" s="57" t="str">
        <f>('RAW DATA'!T58&amp;'RAW DATA'!U58)</f>
        <v/>
      </c>
      <c r="D59" s="56">
        <f>('RAW DATA'!E58)</f>
        <v>0</v>
      </c>
      <c r="E59" s="58">
        <f>IF((('RAW DATA'!K58*12)/1000)&gt;15,15,(('RAW DATA'!K58*12)/1000))</f>
        <v>0</v>
      </c>
      <c r="F59" s="58">
        <f t="shared" si="5"/>
        <v>0</v>
      </c>
      <c r="G59" s="59">
        <f>'RAW DATA'!D58*1.25</f>
        <v>0</v>
      </c>
      <c r="H59" s="59">
        <f>'RAW DATA'!M58*1.2</f>
        <v>0</v>
      </c>
      <c r="I59" s="59">
        <f>'RAW DATA'!N58*1.2</f>
        <v>0</v>
      </c>
      <c r="J59" s="59">
        <f>'RAW DATA'!O58*1.2</f>
        <v>0</v>
      </c>
      <c r="K59" s="59">
        <f>'RAW DATA'!P58*1.2</f>
        <v>0</v>
      </c>
    </row>
    <row r="60" spans="1:11">
      <c r="A60" s="55" t="s">
        <v>29</v>
      </c>
      <c r="B60" s="39" t="str">
        <f>('RAW DATA'!AC59&amp;'RAW DATA'!B59)</f>
        <v/>
      </c>
      <c r="C60" s="57" t="str">
        <f>('RAW DATA'!T59&amp;'RAW DATA'!U59)</f>
        <v/>
      </c>
      <c r="D60" s="56">
        <f>('RAW DATA'!E59)</f>
        <v>0</v>
      </c>
      <c r="E60" s="58">
        <f>IF((('RAW DATA'!K59*12)/1000)&gt;15,15,(('RAW DATA'!K59*12)/1000))</f>
        <v>0</v>
      </c>
      <c r="F60" s="58">
        <f t="shared" si="5"/>
        <v>0</v>
      </c>
      <c r="G60" s="59">
        <f>'RAW DATA'!D59*1.25</f>
        <v>0</v>
      </c>
      <c r="H60" s="59">
        <f>'RAW DATA'!M59*1.2</f>
        <v>0</v>
      </c>
      <c r="I60" s="59">
        <f>'RAW DATA'!N59*1.2</f>
        <v>0</v>
      </c>
      <c r="J60" s="59">
        <f>'RAW DATA'!O59*1.2</f>
        <v>0</v>
      </c>
      <c r="K60" s="59">
        <f>'RAW DATA'!P59*1.2</f>
        <v>0</v>
      </c>
    </row>
    <row r="61" spans="1:11">
      <c r="A61" s="55" t="s">
        <v>29</v>
      </c>
      <c r="B61" s="39" t="str">
        <f>('RAW DATA'!AC60&amp;'RAW DATA'!B60)</f>
        <v/>
      </c>
      <c r="C61" s="57" t="str">
        <f>('RAW DATA'!T60&amp;'RAW DATA'!U60)</f>
        <v/>
      </c>
      <c r="D61" s="56">
        <f>('RAW DATA'!E60)</f>
        <v>0</v>
      </c>
      <c r="E61" s="58">
        <f>IF((('RAW DATA'!K60*12)/1000)&gt;15,15,(('RAW DATA'!K60*12)/1000))</f>
        <v>0</v>
      </c>
      <c r="F61" s="58">
        <f t="shared" si="5"/>
        <v>0</v>
      </c>
      <c r="G61" s="59">
        <f>'RAW DATA'!D60*1.25</f>
        <v>0</v>
      </c>
      <c r="H61" s="59">
        <f>'RAW DATA'!M60*1.2</f>
        <v>0</v>
      </c>
      <c r="I61" s="59">
        <f>'RAW DATA'!N60*1.2</f>
        <v>0</v>
      </c>
      <c r="J61" s="59">
        <f>'RAW DATA'!O60*1.2</f>
        <v>0</v>
      </c>
      <c r="K61" s="59">
        <f>'RAW DATA'!P60*1.2</f>
        <v>0</v>
      </c>
    </row>
    <row r="62" spans="1:11">
      <c r="A62" s="55" t="s">
        <v>29</v>
      </c>
      <c r="B62" s="39" t="str">
        <f>('RAW DATA'!AC61&amp;'RAW DATA'!B61)</f>
        <v/>
      </c>
      <c r="C62" s="57" t="str">
        <f>('RAW DATA'!T61&amp;'RAW DATA'!U61)</f>
        <v/>
      </c>
      <c r="D62" s="56">
        <f>('RAW DATA'!E61)</f>
        <v>0</v>
      </c>
      <c r="E62" s="58">
        <f>IF((('RAW DATA'!K61*12)/1000)&gt;15,15,(('RAW DATA'!K61*12)/1000))</f>
        <v>0</v>
      </c>
      <c r="F62" s="58">
        <f t="shared" si="5"/>
        <v>0</v>
      </c>
      <c r="G62" s="59">
        <f>'RAW DATA'!D61*1.25</f>
        <v>0</v>
      </c>
      <c r="H62" s="59">
        <f>'RAW DATA'!M61*1.2</f>
        <v>0</v>
      </c>
      <c r="I62" s="59">
        <f>'RAW DATA'!N61*1.2</f>
        <v>0</v>
      </c>
      <c r="J62" s="59">
        <f>'RAW DATA'!O61*1.2</f>
        <v>0</v>
      </c>
      <c r="K62" s="59">
        <f>'RAW DATA'!P61*1.2</f>
        <v>0</v>
      </c>
    </row>
    <row r="63" spans="1:11">
      <c r="A63" s="55" t="s">
        <v>30</v>
      </c>
      <c r="B63" s="39" t="str">
        <f>('RAW DATA'!AC62&amp;'RAW DATA'!B62)</f>
        <v/>
      </c>
      <c r="C63" s="57" t="str">
        <f>('RAW DATA'!T62&amp;'RAW DATA'!U62)</f>
        <v/>
      </c>
      <c r="D63" s="56">
        <f>('RAW DATA'!E62)</f>
        <v>0</v>
      </c>
      <c r="E63" s="58">
        <f>IF((('RAW DATA'!K62*12)/1000)&gt;15,15,(('RAW DATA'!K62*12)/1000))</f>
        <v>0</v>
      </c>
      <c r="F63" s="58">
        <f t="shared" si="5"/>
        <v>0</v>
      </c>
      <c r="G63" s="59">
        <f>'RAW DATA'!D62*1.25</f>
        <v>0</v>
      </c>
      <c r="H63" s="59">
        <f>'RAW DATA'!M62*1.2</f>
        <v>0</v>
      </c>
      <c r="I63" s="59">
        <f>'RAW DATA'!N62*1.2</f>
        <v>0</v>
      </c>
      <c r="J63" s="59">
        <f>'RAW DATA'!O62*1.2</f>
        <v>0</v>
      </c>
      <c r="K63" s="59">
        <f>'RAW DATA'!P62*1.2</f>
        <v>0</v>
      </c>
    </row>
    <row r="64" spans="1:11">
      <c r="A64" s="55" t="s">
        <v>30</v>
      </c>
      <c r="B64" s="39" t="str">
        <f>('RAW DATA'!AC63&amp;'RAW DATA'!B63)</f>
        <v/>
      </c>
      <c r="C64" s="57" t="str">
        <f>('RAW DATA'!T63&amp;'RAW DATA'!U63)</f>
        <v/>
      </c>
      <c r="D64" s="56">
        <f>('RAW DATA'!E63)</f>
        <v>0</v>
      </c>
      <c r="E64" s="58">
        <f>IF((('RAW DATA'!K63*12)/1000)&gt;15,15,(('RAW DATA'!K63*12)/1000))</f>
        <v>0</v>
      </c>
      <c r="F64" s="58">
        <f t="shared" si="5"/>
        <v>0</v>
      </c>
      <c r="G64" s="59">
        <f>'RAW DATA'!D63*1.25</f>
        <v>0</v>
      </c>
      <c r="H64" s="59">
        <f>'RAW DATA'!M63*1.2</f>
        <v>0</v>
      </c>
      <c r="I64" s="59">
        <f>'RAW DATA'!N63*1.2</f>
        <v>0</v>
      </c>
      <c r="J64" s="59">
        <f>'RAW DATA'!O63*1.2</f>
        <v>0</v>
      </c>
      <c r="K64" s="59">
        <f>'RAW DATA'!P63*1.2</f>
        <v>0</v>
      </c>
    </row>
    <row r="65" spans="1:11">
      <c r="A65" s="55" t="s">
        <v>29</v>
      </c>
      <c r="B65" s="39" t="str">
        <f>('RAW DATA'!AC64&amp;'RAW DATA'!B64)</f>
        <v/>
      </c>
      <c r="C65" s="57" t="str">
        <f>('RAW DATA'!T64&amp;'RAW DATA'!U64)</f>
        <v/>
      </c>
      <c r="D65" s="56">
        <f>('RAW DATA'!E64)</f>
        <v>0</v>
      </c>
      <c r="E65" s="58">
        <f>IF((('RAW DATA'!K64*12)/1000)&gt;15,15,(('RAW DATA'!K64*12)/1000))</f>
        <v>0</v>
      </c>
      <c r="F65" s="58">
        <f t="shared" si="5"/>
        <v>0</v>
      </c>
      <c r="G65" s="59">
        <f>'RAW DATA'!D64*1.25</f>
        <v>0</v>
      </c>
      <c r="H65" s="59">
        <f>'RAW DATA'!M64*1.2</f>
        <v>0</v>
      </c>
      <c r="I65" s="59">
        <f>'RAW DATA'!N64*1.2</f>
        <v>0</v>
      </c>
      <c r="J65" s="59">
        <f>'RAW DATA'!O64*1.2</f>
        <v>0</v>
      </c>
      <c r="K65" s="59">
        <f>'RAW DATA'!P64*1.2</f>
        <v>0</v>
      </c>
    </row>
    <row r="66" spans="1:11">
      <c r="A66" s="55" t="s">
        <v>31</v>
      </c>
      <c r="B66" s="39" t="str">
        <f>('RAW DATA'!AC65&amp;'RAW DATA'!B65)</f>
        <v/>
      </c>
      <c r="C66" s="57" t="str">
        <f>('RAW DATA'!T65&amp;'RAW DATA'!U65)</f>
        <v/>
      </c>
      <c r="D66" s="56">
        <f>('RAW DATA'!E65)</f>
        <v>0</v>
      </c>
      <c r="E66" s="58">
        <f>IF((('RAW DATA'!K65*12)/1000)&gt;15,15,(('RAW DATA'!K65*12)/1000))</f>
        <v>0</v>
      </c>
      <c r="F66" s="58">
        <f t="shared" si="5"/>
        <v>0</v>
      </c>
      <c r="G66" s="59">
        <f>'RAW DATA'!D65*1.25</f>
        <v>0</v>
      </c>
      <c r="H66" s="59">
        <f>'RAW DATA'!M65*1.2</f>
        <v>0</v>
      </c>
      <c r="I66" s="59">
        <f>'RAW DATA'!N65*1.2</f>
        <v>0</v>
      </c>
      <c r="J66" s="59">
        <f>'RAW DATA'!O65*1.2</f>
        <v>0</v>
      </c>
      <c r="K66" s="59">
        <f>'RAW DATA'!P65*1.2</f>
        <v>0</v>
      </c>
    </row>
    <row r="67" spans="1:11">
      <c r="A67" s="55" t="s">
        <v>29</v>
      </c>
      <c r="B67" s="39" t="str">
        <f>('RAW DATA'!AC66&amp;'RAW DATA'!B66)</f>
        <v/>
      </c>
      <c r="C67" s="57" t="str">
        <f>('RAW DATA'!T66&amp;'RAW DATA'!U66)</f>
        <v/>
      </c>
      <c r="D67" s="56">
        <f>('RAW DATA'!E66)</f>
        <v>0</v>
      </c>
      <c r="E67" s="58">
        <f>IF((('RAW DATA'!K66*12)/1000)&gt;15,15,(('RAW DATA'!K66*12)/1000))</f>
        <v>0</v>
      </c>
      <c r="F67" s="58">
        <f t="shared" si="5"/>
        <v>0</v>
      </c>
      <c r="G67" s="59">
        <f>'RAW DATA'!D66*1.25</f>
        <v>0</v>
      </c>
      <c r="H67" s="59">
        <f>'RAW DATA'!M66*1.2</f>
        <v>0</v>
      </c>
      <c r="I67" s="59">
        <f>'RAW DATA'!N66*1.2</f>
        <v>0</v>
      </c>
      <c r="J67" s="59">
        <f>'RAW DATA'!O66*1.2</f>
        <v>0</v>
      </c>
      <c r="K67" s="59">
        <f>'RAW DATA'!P66*1.2</f>
        <v>0</v>
      </c>
    </row>
    <row r="68" spans="1:11">
      <c r="A68" s="55" t="s">
        <v>29</v>
      </c>
      <c r="B68" s="39" t="str">
        <f>('RAW DATA'!AC67&amp;'RAW DATA'!B67)</f>
        <v/>
      </c>
      <c r="C68" s="57" t="str">
        <f>('RAW DATA'!T67&amp;'RAW DATA'!U67)</f>
        <v/>
      </c>
      <c r="D68" s="56">
        <f>('RAW DATA'!E67)</f>
        <v>0</v>
      </c>
      <c r="E68" s="58">
        <f>IF((('RAW DATA'!K67*12)/1000)&gt;15,15,(('RAW DATA'!K67*12)/1000))</f>
        <v>0</v>
      </c>
      <c r="F68" s="58">
        <f t="shared" si="5"/>
        <v>0</v>
      </c>
      <c r="G68" s="59">
        <f>'RAW DATA'!D67*1.25</f>
        <v>0</v>
      </c>
      <c r="H68" s="59">
        <f>'RAW DATA'!M67*1.2</f>
        <v>0</v>
      </c>
      <c r="I68" s="59">
        <f>'RAW DATA'!N67*1.2</f>
        <v>0</v>
      </c>
      <c r="J68" s="59">
        <f>'RAW DATA'!O67*1.2</f>
        <v>0</v>
      </c>
      <c r="K68" s="59">
        <f>'RAW DATA'!P67*1.2</f>
        <v>0</v>
      </c>
    </row>
    <row r="69" spans="1:11">
      <c r="A69" s="55" t="s">
        <v>31</v>
      </c>
      <c r="B69" s="39" t="str">
        <f>('RAW DATA'!AC68&amp;'RAW DATA'!B68)</f>
        <v/>
      </c>
      <c r="C69" s="57" t="str">
        <f>('RAW DATA'!T68&amp;'RAW DATA'!U68)</f>
        <v/>
      </c>
      <c r="D69" s="56">
        <f>('RAW DATA'!E68)</f>
        <v>0</v>
      </c>
      <c r="E69" s="58">
        <f>IF((('RAW DATA'!K68*12)/1000)&gt;15,15,(('RAW DATA'!K68*12)/1000))</f>
        <v>0</v>
      </c>
      <c r="F69" s="58">
        <f t="shared" si="5"/>
        <v>0</v>
      </c>
      <c r="G69" s="59">
        <f>'RAW DATA'!D68*1.25</f>
        <v>0</v>
      </c>
      <c r="H69" s="59">
        <f>'RAW DATA'!M68*1.2</f>
        <v>0</v>
      </c>
      <c r="I69" s="59">
        <f>'RAW DATA'!N68*1.2</f>
        <v>0</v>
      </c>
      <c r="J69" s="59">
        <f>'RAW DATA'!O68*1.2</f>
        <v>0</v>
      </c>
      <c r="K69" s="59">
        <f>'RAW DATA'!P68*1.2</f>
        <v>0</v>
      </c>
    </row>
    <row r="70" spans="1:11">
      <c r="A70" s="55" t="s">
        <v>31</v>
      </c>
      <c r="B70" s="39" t="str">
        <f>('RAW DATA'!AC69&amp;'RAW DATA'!B69)</f>
        <v/>
      </c>
      <c r="C70" s="57" t="str">
        <f>('RAW DATA'!T69&amp;'RAW DATA'!U69)</f>
        <v/>
      </c>
      <c r="D70" s="56">
        <f>('RAW DATA'!E69)</f>
        <v>0</v>
      </c>
      <c r="E70" s="58">
        <f>IF((('RAW DATA'!K69*12)/1000)&gt;15,15,(('RAW DATA'!K69*12)/1000))</f>
        <v>0</v>
      </c>
      <c r="F70" s="58">
        <f t="shared" si="5"/>
        <v>0</v>
      </c>
      <c r="G70" s="59">
        <f>'RAW DATA'!D69*1.25</f>
        <v>0</v>
      </c>
      <c r="H70" s="59">
        <f>'RAW DATA'!M69*1.2</f>
        <v>0</v>
      </c>
      <c r="I70" s="59">
        <f>'RAW DATA'!N69*1.2</f>
        <v>0</v>
      </c>
      <c r="J70" s="59">
        <f>'RAW DATA'!O69*1.2</f>
        <v>0</v>
      </c>
      <c r="K70" s="59">
        <f>'RAW DATA'!P69*1.2</f>
        <v>0</v>
      </c>
    </row>
    <row r="71" spans="1:11">
      <c r="A71" s="55" t="s">
        <v>31</v>
      </c>
      <c r="B71" s="39" t="str">
        <f>('RAW DATA'!AC70&amp;'RAW DATA'!B70)</f>
        <v/>
      </c>
      <c r="C71" s="57" t="str">
        <f>('RAW DATA'!T70&amp;'RAW DATA'!U70)</f>
        <v/>
      </c>
      <c r="D71" s="56">
        <f>('RAW DATA'!E70)</f>
        <v>0</v>
      </c>
      <c r="E71" s="58">
        <f>IF((('RAW DATA'!K70*12)/1000)&gt;15,15,(('RAW DATA'!K70*12)/1000))</f>
        <v>0</v>
      </c>
      <c r="F71" s="58">
        <f t="shared" si="5"/>
        <v>0</v>
      </c>
      <c r="G71" s="59">
        <f>'RAW DATA'!D70*1.25</f>
        <v>0</v>
      </c>
      <c r="H71" s="59">
        <f>'RAW DATA'!M70*1.2</f>
        <v>0</v>
      </c>
      <c r="I71" s="59">
        <f>'RAW DATA'!N70*1.2</f>
        <v>0</v>
      </c>
      <c r="J71" s="59">
        <f>'RAW DATA'!O70*1.2</f>
        <v>0</v>
      </c>
      <c r="K71" s="59">
        <f>'RAW DATA'!P70*1.2</f>
        <v>0</v>
      </c>
    </row>
    <row r="72" spans="1:11">
      <c r="A72" s="55" t="s">
        <v>31</v>
      </c>
      <c r="B72" s="39" t="str">
        <f>('RAW DATA'!AC71&amp;'RAW DATA'!B71)</f>
        <v/>
      </c>
      <c r="C72" s="57" t="str">
        <f>('RAW DATA'!T71&amp;'RAW DATA'!U71)</f>
        <v/>
      </c>
      <c r="D72" s="56">
        <f>('RAW DATA'!E71)</f>
        <v>0</v>
      </c>
      <c r="E72" s="58">
        <f>IF((('RAW DATA'!K71*12)/1000)&gt;15,15,(('RAW DATA'!K71*12)/1000))</f>
        <v>0</v>
      </c>
      <c r="F72" s="58">
        <f t="shared" si="5"/>
        <v>0</v>
      </c>
      <c r="G72" s="59">
        <f>'RAW DATA'!D71*1.25</f>
        <v>0</v>
      </c>
      <c r="H72" s="59">
        <f>'RAW DATA'!M71*1.2</f>
        <v>0</v>
      </c>
      <c r="I72" s="59">
        <f>'RAW DATA'!N71*1.2</f>
        <v>0</v>
      </c>
      <c r="J72" s="59">
        <f>'RAW DATA'!O71*1.2</f>
        <v>0</v>
      </c>
      <c r="K72" s="59">
        <f>'RAW DATA'!P71*1.2</f>
        <v>0</v>
      </c>
    </row>
    <row r="73" spans="1:11">
      <c r="A73" s="55" t="s">
        <v>29</v>
      </c>
      <c r="B73" s="39" t="str">
        <f>('RAW DATA'!AC72&amp;'RAW DATA'!B72)</f>
        <v/>
      </c>
      <c r="C73" s="57" t="str">
        <f>('RAW DATA'!T72&amp;'RAW DATA'!U72)</f>
        <v/>
      </c>
      <c r="D73" s="56">
        <f>('RAW DATA'!E72)</f>
        <v>0</v>
      </c>
      <c r="E73" s="58">
        <f>IF((('RAW DATA'!K72*12)/1000)&gt;15,15,(('RAW DATA'!K72*12)/1000))</f>
        <v>0</v>
      </c>
      <c r="F73" s="58">
        <f t="shared" si="5"/>
        <v>0</v>
      </c>
      <c r="G73" s="59">
        <f>'RAW DATA'!D72*1.25</f>
        <v>0</v>
      </c>
      <c r="H73" s="59">
        <f>'RAW DATA'!M72*1.2</f>
        <v>0</v>
      </c>
      <c r="I73" s="59">
        <f>'RAW DATA'!N72*1.2</f>
        <v>0</v>
      </c>
      <c r="J73" s="59">
        <f>'RAW DATA'!O72*1.2</f>
        <v>0</v>
      </c>
      <c r="K73" s="59">
        <f>'RAW DATA'!P72*1.2</f>
        <v>0</v>
      </c>
    </row>
    <row r="74" spans="1:11">
      <c r="A74" s="8" t="s">
        <v>29</v>
      </c>
      <c r="B74" s="39" t="str">
        <f>('RAW DATA'!AC73&amp;'RAW DATA'!B73)</f>
        <v/>
      </c>
      <c r="C74" s="57" t="str">
        <f>('RAW DATA'!T73&amp;'RAW DATA'!U73)</f>
        <v/>
      </c>
      <c r="D74" s="56">
        <f>('RAW DATA'!E73)</f>
        <v>0</v>
      </c>
      <c r="E74" s="58">
        <f>IF((('RAW DATA'!K73*12)/1000)&gt;15,15,(('RAW DATA'!K73*12)/1000))</f>
        <v>0</v>
      </c>
      <c r="F74" s="58">
        <f t="shared" si="5"/>
        <v>0</v>
      </c>
      <c r="G74" s="59">
        <f>'RAW DATA'!D73*1.25</f>
        <v>0</v>
      </c>
      <c r="H74" s="59">
        <f>'RAW DATA'!M73*1.2</f>
        <v>0</v>
      </c>
      <c r="I74" s="59">
        <f>'RAW DATA'!N73*1.2</f>
        <v>0</v>
      </c>
      <c r="J74" s="59">
        <f>'RAW DATA'!O73*1.2</f>
        <v>0</v>
      </c>
      <c r="K74" s="59">
        <f>'RAW DATA'!P73*1.2</f>
        <v>0</v>
      </c>
    </row>
    <row r="75" spans="1:11">
      <c r="A75" s="8" t="s">
        <v>32</v>
      </c>
      <c r="B75" s="39" t="str">
        <f>('RAW DATA'!AC74&amp;'RAW DATA'!B74)</f>
        <v/>
      </c>
      <c r="C75" s="57" t="str">
        <f>('RAW DATA'!T74&amp;'RAW DATA'!U74)</f>
        <v/>
      </c>
      <c r="D75" s="56">
        <f>('RAW DATA'!E74)</f>
        <v>0</v>
      </c>
      <c r="E75" s="58">
        <f>IF((('RAW DATA'!K74*12)/1000)&gt;15,15,(('RAW DATA'!K74*12)/1000))</f>
        <v>0</v>
      </c>
      <c r="F75" s="58">
        <f t="shared" si="5"/>
        <v>0</v>
      </c>
      <c r="G75" s="59">
        <f>'RAW DATA'!D74*1.25</f>
        <v>0</v>
      </c>
      <c r="H75" s="59">
        <f>'RAW DATA'!M74*1.2</f>
        <v>0</v>
      </c>
      <c r="I75" s="59">
        <f>'RAW DATA'!N74*1.2</f>
        <v>0</v>
      </c>
      <c r="J75" s="59">
        <f>'RAW DATA'!O74*1.2</f>
        <v>0</v>
      </c>
      <c r="K75" s="59">
        <f>'RAW DATA'!P74*1.2</f>
        <v>0</v>
      </c>
    </row>
    <row r="76" spans="1:11">
      <c r="A76" s="8" t="s">
        <v>31</v>
      </c>
      <c r="B76" s="39" t="str">
        <f>('RAW DATA'!AC75&amp;'RAW DATA'!B75)</f>
        <v/>
      </c>
      <c r="C76" s="57" t="str">
        <f>('RAW DATA'!T75&amp;'RAW DATA'!U75)</f>
        <v/>
      </c>
      <c r="D76" s="56">
        <f>('RAW DATA'!E75)</f>
        <v>0</v>
      </c>
      <c r="E76" s="58">
        <f>IF((('RAW DATA'!K75*12)/1000)&gt;15,15,(('RAW DATA'!K75*12)/1000))</f>
        <v>0</v>
      </c>
      <c r="F76" s="58">
        <f t="shared" si="5"/>
        <v>0</v>
      </c>
      <c r="G76" s="59">
        <f>'RAW DATA'!D75*1.25</f>
        <v>0</v>
      </c>
      <c r="H76" s="59">
        <f>'RAW DATA'!M75*1.2</f>
        <v>0</v>
      </c>
      <c r="I76" s="59">
        <f>'RAW DATA'!N75*1.2</f>
        <v>0</v>
      </c>
      <c r="J76" s="59">
        <f>'RAW DATA'!O75*1.2</f>
        <v>0</v>
      </c>
      <c r="K76" s="59">
        <f>'RAW DATA'!P75*1.2</f>
        <v>0</v>
      </c>
    </row>
    <row r="77" spans="1:11">
      <c r="A77" s="8" t="s">
        <v>31</v>
      </c>
      <c r="B77" s="39" t="str">
        <f>('RAW DATA'!AC76&amp;'RAW DATA'!B76)</f>
        <v/>
      </c>
      <c r="C77" s="57" t="str">
        <f>('RAW DATA'!T76&amp;'RAW DATA'!U76)</f>
        <v/>
      </c>
      <c r="D77" s="56">
        <f>('RAW DATA'!E76)</f>
        <v>0</v>
      </c>
      <c r="E77" s="58">
        <f>IF((('RAW DATA'!K76*12)/1000)&gt;15,15,(('RAW DATA'!K76*12)/1000))</f>
        <v>0</v>
      </c>
      <c r="F77" s="58">
        <f t="shared" si="5"/>
        <v>0</v>
      </c>
      <c r="G77" s="59">
        <f>'RAW DATA'!D76*1.25</f>
        <v>0</v>
      </c>
      <c r="H77" s="59">
        <f>'RAW DATA'!M76*1.2</f>
        <v>0</v>
      </c>
      <c r="I77" s="59">
        <f>'RAW DATA'!N76*1.2</f>
        <v>0</v>
      </c>
      <c r="J77" s="59">
        <f>'RAW DATA'!O76*1.2</f>
        <v>0</v>
      </c>
      <c r="K77" s="59">
        <f>'RAW DATA'!P76*1.2</f>
        <v>0</v>
      </c>
    </row>
    <row r="78" spans="1:11">
      <c r="A78" s="8" t="s">
        <v>31</v>
      </c>
      <c r="B78" s="39" t="str">
        <f>('RAW DATA'!AC77&amp;'RAW DATA'!B77)</f>
        <v/>
      </c>
      <c r="C78" s="57" t="str">
        <f>('RAW DATA'!T77&amp;'RAW DATA'!U77)</f>
        <v/>
      </c>
      <c r="D78" s="56">
        <f>('RAW DATA'!E77)</f>
        <v>0</v>
      </c>
      <c r="E78" s="58">
        <f>IF((('RAW DATA'!K77*12)/1000)&gt;15,15,(('RAW DATA'!K77*12)/1000))</f>
        <v>0</v>
      </c>
      <c r="F78" s="58">
        <f t="shared" si="5"/>
        <v>0</v>
      </c>
      <c r="G78" s="59">
        <f>'RAW DATA'!D77*1.25</f>
        <v>0</v>
      </c>
      <c r="H78" s="59">
        <f>'RAW DATA'!M77*1.2</f>
        <v>0</v>
      </c>
      <c r="I78" s="59">
        <f>'RAW DATA'!N77*1.2</f>
        <v>0</v>
      </c>
      <c r="J78" s="59">
        <f>'RAW DATA'!O77*1.2</f>
        <v>0</v>
      </c>
      <c r="K78" s="59">
        <f>'RAW DATA'!P77*1.2</f>
        <v>0</v>
      </c>
    </row>
    <row r="79" spans="1:11">
      <c r="A79" s="8" t="s">
        <v>31</v>
      </c>
      <c r="B79" s="39" t="str">
        <f>('RAW DATA'!AC78&amp;'RAW DATA'!B78)</f>
        <v/>
      </c>
      <c r="C79" s="57" t="str">
        <f>('RAW DATA'!T78&amp;'RAW DATA'!U78)</f>
        <v/>
      </c>
      <c r="D79" s="56">
        <f>('RAW DATA'!E78)</f>
        <v>0</v>
      </c>
      <c r="E79" s="58">
        <f>IF((('RAW DATA'!K78*12)/1000)&gt;15,15,(('RAW DATA'!K78*12)/1000))</f>
        <v>0</v>
      </c>
      <c r="F79" s="58">
        <f t="shared" si="5"/>
        <v>0</v>
      </c>
      <c r="G79" s="59">
        <f>'RAW DATA'!D78*1.25</f>
        <v>0</v>
      </c>
      <c r="H79" s="59">
        <f>'RAW DATA'!M78*1.2</f>
        <v>0</v>
      </c>
      <c r="I79" s="59">
        <f>'RAW DATA'!N78*1.2</f>
        <v>0</v>
      </c>
      <c r="J79" s="59">
        <f>'RAW DATA'!O78*1.2</f>
        <v>0</v>
      </c>
      <c r="K79" s="59">
        <f>'RAW DATA'!P78*1.2</f>
        <v>0</v>
      </c>
    </row>
    <row r="80" spans="1:11">
      <c r="A80" s="8" t="s">
        <v>31</v>
      </c>
      <c r="B80" s="39" t="str">
        <f>('RAW DATA'!AC79&amp;'RAW DATA'!B79)</f>
        <v/>
      </c>
      <c r="C80" s="57" t="str">
        <f>('RAW DATA'!T79&amp;'RAW DATA'!U79)</f>
        <v/>
      </c>
      <c r="D80" s="56">
        <f>('RAW DATA'!E79)</f>
        <v>0</v>
      </c>
      <c r="E80" s="58">
        <f>IF((('RAW DATA'!K79*12)/1000)&gt;15,15,(('RAW DATA'!K79*12)/1000))</f>
        <v>0</v>
      </c>
      <c r="F80" s="58">
        <f t="shared" si="5"/>
        <v>0</v>
      </c>
      <c r="G80" s="59">
        <f>'RAW DATA'!D79*1.25</f>
        <v>0</v>
      </c>
      <c r="H80" s="59">
        <f>'RAW DATA'!M79*1.2</f>
        <v>0</v>
      </c>
      <c r="I80" s="59">
        <f>'RAW DATA'!N79*1.2</f>
        <v>0</v>
      </c>
      <c r="J80" s="59">
        <f>'RAW DATA'!O79*1.2</f>
        <v>0</v>
      </c>
      <c r="K80" s="59">
        <f>'RAW DATA'!P79*1.2</f>
        <v>0</v>
      </c>
    </row>
    <row r="81" spans="1:11">
      <c r="A81" s="8" t="s">
        <v>31</v>
      </c>
      <c r="B81" s="39" t="str">
        <f>('RAW DATA'!AC80&amp;'RAW DATA'!B80)</f>
        <v/>
      </c>
      <c r="C81" s="57" t="str">
        <f>('RAW DATA'!T80&amp;'RAW DATA'!U80)</f>
        <v/>
      </c>
      <c r="D81" s="56">
        <f>('RAW DATA'!E80)</f>
        <v>0</v>
      </c>
      <c r="E81" s="58">
        <f>IF((('RAW DATA'!K80*12)/1000)&gt;15,15,(('RAW DATA'!K80*12)/1000))</f>
        <v>0</v>
      </c>
      <c r="F81" s="58">
        <f t="shared" si="5"/>
        <v>0</v>
      </c>
      <c r="G81" s="59">
        <f>'RAW DATA'!D80*1.25</f>
        <v>0</v>
      </c>
      <c r="H81" s="59">
        <f>'RAW DATA'!M80*1.2</f>
        <v>0</v>
      </c>
      <c r="I81" s="59">
        <f>'RAW DATA'!N80*1.2</f>
        <v>0</v>
      </c>
      <c r="J81" s="59">
        <f>'RAW DATA'!O80*1.2</f>
        <v>0</v>
      </c>
      <c r="K81" s="59">
        <f>'RAW DATA'!P80*1.2</f>
        <v>0</v>
      </c>
    </row>
    <row r="82" spans="1:11">
      <c r="A82" s="8" t="s">
        <v>30</v>
      </c>
      <c r="B82" s="39" t="str">
        <f>('RAW DATA'!AC81&amp;'RAW DATA'!B81)</f>
        <v/>
      </c>
      <c r="C82" s="57" t="str">
        <f>('RAW DATA'!T81&amp;'RAW DATA'!U81)</f>
        <v/>
      </c>
      <c r="D82" s="56">
        <f>('RAW DATA'!E81)</f>
        <v>0</v>
      </c>
      <c r="E82" s="58">
        <f>IF((('RAW DATA'!K81*12)/1000)&gt;15,15,(('RAW DATA'!K81*12)/1000))</f>
        <v>0</v>
      </c>
      <c r="F82" s="58">
        <f t="shared" si="5"/>
        <v>0</v>
      </c>
      <c r="G82" s="59">
        <f>'RAW DATA'!D81*1.25</f>
        <v>0</v>
      </c>
      <c r="H82" s="59">
        <f>'RAW DATA'!M81*1.2</f>
        <v>0</v>
      </c>
      <c r="I82" s="59">
        <f>'RAW DATA'!N81*1.2</f>
        <v>0</v>
      </c>
      <c r="J82" s="59">
        <f>'RAW DATA'!O81*1.2</f>
        <v>0</v>
      </c>
      <c r="K82" s="59">
        <f>'RAW DATA'!P81*1.2</f>
        <v>0</v>
      </c>
    </row>
    <row r="83" spans="1:11">
      <c r="A83" s="8" t="s">
        <v>29</v>
      </c>
      <c r="B83" s="39" t="str">
        <f>('RAW DATA'!AC82&amp;'RAW DATA'!B82)</f>
        <v/>
      </c>
      <c r="C83" s="57" t="str">
        <f>('RAW DATA'!T82&amp;'RAW DATA'!U82)</f>
        <v/>
      </c>
      <c r="D83" s="56">
        <f>('RAW DATA'!E82)</f>
        <v>0</v>
      </c>
      <c r="E83" s="58">
        <f>IF((('RAW DATA'!K82*12)/1000)&gt;15,15,(('RAW DATA'!K82*12)/1000))</f>
        <v>0</v>
      </c>
      <c r="F83" s="58">
        <f t="shared" si="5"/>
        <v>0</v>
      </c>
      <c r="G83" s="59">
        <f>'RAW DATA'!D82*1.25</f>
        <v>0</v>
      </c>
      <c r="H83" s="59">
        <f>'RAW DATA'!M82*1.2</f>
        <v>0</v>
      </c>
      <c r="I83" s="59">
        <f>'RAW DATA'!N82*1.2</f>
        <v>0</v>
      </c>
      <c r="J83" s="59">
        <f>'RAW DATA'!O82*1.2</f>
        <v>0</v>
      </c>
      <c r="K83" s="59">
        <f>'RAW DATA'!P82*1.2</f>
        <v>0</v>
      </c>
    </row>
    <row r="84" spans="1:11">
      <c r="A84" s="8" t="s">
        <v>32</v>
      </c>
      <c r="B84" s="39" t="str">
        <f>('RAW DATA'!AC83&amp;'RAW DATA'!B83)</f>
        <v/>
      </c>
      <c r="C84" s="57" t="str">
        <f>('RAW DATA'!T83&amp;'RAW DATA'!U83)</f>
        <v/>
      </c>
      <c r="D84" s="56">
        <f>('RAW DATA'!E83)</f>
        <v>0</v>
      </c>
      <c r="E84" s="58">
        <f>IF((('RAW DATA'!K83*12)/1000)&gt;15,15,(('RAW DATA'!K83*12)/1000))</f>
        <v>0</v>
      </c>
      <c r="F84" s="58">
        <f t="shared" si="5"/>
        <v>0</v>
      </c>
      <c r="G84" s="59">
        <f>'RAW DATA'!D83*1.25</f>
        <v>0</v>
      </c>
      <c r="H84" s="59">
        <f>'RAW DATA'!M83*1.2</f>
        <v>0</v>
      </c>
      <c r="I84" s="59">
        <f>'RAW DATA'!N83*1.2</f>
        <v>0</v>
      </c>
      <c r="J84" s="59">
        <f>'RAW DATA'!O83*1.2</f>
        <v>0</v>
      </c>
      <c r="K84" s="59">
        <f>'RAW DATA'!P83*1.2</f>
        <v>0</v>
      </c>
    </row>
    <row r="85" spans="1:11">
      <c r="A85" s="8" t="s">
        <v>29</v>
      </c>
      <c r="B85" s="39" t="str">
        <f>('RAW DATA'!AC84&amp;'RAW DATA'!B84)</f>
        <v/>
      </c>
      <c r="C85" s="57" t="str">
        <f>('RAW DATA'!T84&amp;'RAW DATA'!U84)</f>
        <v/>
      </c>
      <c r="D85" s="56">
        <f>('RAW DATA'!E84)</f>
        <v>0</v>
      </c>
      <c r="E85" s="58">
        <f>IF((('RAW DATA'!K84*12)/1000)&gt;15,15,(('RAW DATA'!K84*12)/1000))</f>
        <v>0</v>
      </c>
      <c r="F85" s="58">
        <f t="shared" si="5"/>
        <v>0</v>
      </c>
      <c r="G85" s="59">
        <f>'RAW DATA'!D84*1.25</f>
        <v>0</v>
      </c>
      <c r="H85" s="59">
        <f>'RAW DATA'!M84*1.2</f>
        <v>0</v>
      </c>
      <c r="I85" s="59">
        <f>'RAW DATA'!N84*1.2</f>
        <v>0</v>
      </c>
      <c r="J85" s="59">
        <f>'RAW DATA'!O84*1.2</f>
        <v>0</v>
      </c>
      <c r="K85" s="59">
        <f>'RAW DATA'!P84*1.2</f>
        <v>0</v>
      </c>
    </row>
    <row r="86" spans="1:11">
      <c r="A86" s="8" t="s">
        <v>29</v>
      </c>
      <c r="B86" s="39" t="str">
        <f>('RAW DATA'!AC85&amp;'RAW DATA'!B85)</f>
        <v/>
      </c>
      <c r="C86" s="57" t="str">
        <f>('RAW DATA'!T85&amp;'RAW DATA'!U85)</f>
        <v/>
      </c>
      <c r="D86" s="56">
        <f>('RAW DATA'!E85)</f>
        <v>0</v>
      </c>
      <c r="E86" s="58">
        <f>IF((('RAW DATA'!K85*12)/1000)&gt;15,15,(('RAW DATA'!K85*12)/1000))</f>
        <v>0</v>
      </c>
      <c r="F86" s="58">
        <f t="shared" si="5"/>
        <v>0</v>
      </c>
      <c r="G86" s="59">
        <f>'RAW DATA'!D85*1.25</f>
        <v>0</v>
      </c>
      <c r="H86" s="59">
        <f>'RAW DATA'!M85*1.2</f>
        <v>0</v>
      </c>
      <c r="I86" s="59">
        <f>'RAW DATA'!N85*1.2</f>
        <v>0</v>
      </c>
      <c r="J86" s="59">
        <f>'RAW DATA'!O85*1.2</f>
        <v>0</v>
      </c>
      <c r="K86" s="59">
        <f>'RAW DATA'!P85*1.2</f>
        <v>0</v>
      </c>
    </row>
    <row r="87" spans="1:11">
      <c r="A87" s="8" t="s">
        <v>29</v>
      </c>
      <c r="B87" s="39" t="str">
        <f>('RAW DATA'!AC86&amp;'RAW DATA'!B86)</f>
        <v/>
      </c>
      <c r="C87" s="57" t="str">
        <f>('RAW DATA'!T86&amp;'RAW DATA'!U86)</f>
        <v/>
      </c>
      <c r="D87" s="56">
        <f>('RAW DATA'!E86)</f>
        <v>0</v>
      </c>
      <c r="E87" s="58">
        <f>IF((('RAW DATA'!K86*12)/1000)&gt;15,15,(('RAW DATA'!K86*12)/1000))</f>
        <v>0</v>
      </c>
      <c r="F87" s="58">
        <f t="shared" si="5"/>
        <v>0</v>
      </c>
      <c r="G87" s="59">
        <f>'RAW DATA'!D86*1.25</f>
        <v>0</v>
      </c>
      <c r="H87" s="59">
        <f>'RAW DATA'!M86*1.2</f>
        <v>0</v>
      </c>
      <c r="I87" s="59">
        <f>'RAW DATA'!N86*1.2</f>
        <v>0</v>
      </c>
      <c r="J87" s="59">
        <f>'RAW DATA'!O86*1.2</f>
        <v>0</v>
      </c>
      <c r="K87" s="59">
        <f>'RAW DATA'!P86*1.2</f>
        <v>0</v>
      </c>
    </row>
    <row r="88" spans="1:11">
      <c r="A88" s="8" t="s">
        <v>29</v>
      </c>
      <c r="B88" s="39" t="str">
        <f>('RAW DATA'!AC87&amp;'RAW DATA'!B87)</f>
        <v/>
      </c>
      <c r="C88" s="57" t="str">
        <f>('RAW DATA'!T87&amp;'RAW DATA'!U87)</f>
        <v/>
      </c>
      <c r="D88" s="56">
        <f>('RAW DATA'!E87)</f>
        <v>0</v>
      </c>
      <c r="E88" s="58">
        <f>IF((('RAW DATA'!K87*12)/1000)&gt;15,15,(('RAW DATA'!K87*12)/1000))</f>
        <v>0</v>
      </c>
      <c r="F88" s="58">
        <f t="shared" si="5"/>
        <v>0</v>
      </c>
      <c r="G88" s="59">
        <f>'RAW DATA'!D87*1.25</f>
        <v>0</v>
      </c>
      <c r="H88" s="59">
        <f>'RAW DATA'!M87*1.2</f>
        <v>0</v>
      </c>
      <c r="I88" s="59">
        <f>'RAW DATA'!N87*1.2</f>
        <v>0</v>
      </c>
      <c r="J88" s="59">
        <f>'RAW DATA'!O87*1.2</f>
        <v>0</v>
      </c>
      <c r="K88" s="59">
        <f>'RAW DATA'!P87*1.2</f>
        <v>0</v>
      </c>
    </row>
    <row r="89" spans="1:11">
      <c r="A89" s="8" t="s">
        <v>29</v>
      </c>
      <c r="B89" s="39" t="str">
        <f>('RAW DATA'!AC88&amp;'RAW DATA'!B88)</f>
        <v/>
      </c>
      <c r="C89" s="57" t="str">
        <f>('RAW DATA'!T88&amp;'RAW DATA'!U88)</f>
        <v/>
      </c>
      <c r="D89" s="56">
        <f>('RAW DATA'!E88)</f>
        <v>0</v>
      </c>
      <c r="E89" s="58">
        <f>IF((('RAW DATA'!K88*12)/1000)&gt;15,15,(('RAW DATA'!K88*12)/1000))</f>
        <v>0</v>
      </c>
      <c r="F89" s="58">
        <f t="shared" si="5"/>
        <v>0</v>
      </c>
      <c r="G89" s="59">
        <f>'RAW DATA'!D88*1.25</f>
        <v>0</v>
      </c>
      <c r="H89" s="59">
        <f>'RAW DATA'!M88*1.2</f>
        <v>0</v>
      </c>
      <c r="I89" s="59">
        <f>'RAW DATA'!N88*1.2</f>
        <v>0</v>
      </c>
      <c r="J89" s="59">
        <f>'RAW DATA'!O88*1.2</f>
        <v>0</v>
      </c>
      <c r="K89" s="59">
        <f>'RAW DATA'!P88*1.2</f>
        <v>0</v>
      </c>
    </row>
    <row r="90" spans="1:11">
      <c r="A90" s="8" t="s">
        <v>29</v>
      </c>
      <c r="B90" s="39" t="str">
        <f>('RAW DATA'!AC89&amp;'RAW DATA'!B89)</f>
        <v/>
      </c>
      <c r="C90" s="57" t="str">
        <f>('RAW DATA'!T89&amp;'RAW DATA'!U89)</f>
        <v/>
      </c>
      <c r="D90" s="56">
        <f>('RAW DATA'!E89)</f>
        <v>0</v>
      </c>
      <c r="E90" s="58">
        <f>IF((('RAW DATA'!K89*12)/1000)&gt;15,15,(('RAW DATA'!K89*12)/1000))</f>
        <v>0</v>
      </c>
      <c r="F90" s="58">
        <f t="shared" si="5"/>
        <v>0</v>
      </c>
      <c r="G90" s="59">
        <f>'RAW DATA'!D89*1.25</f>
        <v>0</v>
      </c>
      <c r="H90" s="59">
        <f>'RAW DATA'!M89*1.2</f>
        <v>0</v>
      </c>
      <c r="I90" s="59">
        <f>'RAW DATA'!N89*1.2</f>
        <v>0</v>
      </c>
      <c r="J90" s="59">
        <f>'RAW DATA'!O89*1.2</f>
        <v>0</v>
      </c>
      <c r="K90" s="59">
        <f>'RAW DATA'!P89*1.2</f>
        <v>0</v>
      </c>
    </row>
    <row r="91" spans="1:11">
      <c r="A91" s="8" t="s">
        <v>29</v>
      </c>
      <c r="B91" s="39" t="str">
        <f>('RAW DATA'!AC90&amp;'RAW DATA'!B90)</f>
        <v/>
      </c>
      <c r="C91" s="57" t="str">
        <f>('RAW DATA'!T90&amp;'RAW DATA'!U90)</f>
        <v/>
      </c>
      <c r="D91" s="56">
        <f>('RAW DATA'!E90)</f>
        <v>0</v>
      </c>
      <c r="E91" s="58">
        <f>IF((('RAW DATA'!K90*12)/1000)&gt;15,15,(('RAW DATA'!K90*12)/1000))</f>
        <v>0</v>
      </c>
      <c r="F91" s="58">
        <f t="shared" si="5"/>
        <v>0</v>
      </c>
      <c r="G91" s="59">
        <f>'RAW DATA'!D90*1.25</f>
        <v>0</v>
      </c>
      <c r="H91" s="59">
        <f>'RAW DATA'!M90*1.2</f>
        <v>0</v>
      </c>
      <c r="I91" s="59">
        <f>'RAW DATA'!N90*1.2</f>
        <v>0</v>
      </c>
      <c r="J91" s="59">
        <f>'RAW DATA'!O90*1.2</f>
        <v>0</v>
      </c>
      <c r="K91" s="59">
        <f>'RAW DATA'!P90*1.2</f>
        <v>0</v>
      </c>
    </row>
    <row r="92" spans="1:11">
      <c r="A92" s="8" t="s">
        <v>29</v>
      </c>
      <c r="B92" s="39" t="str">
        <f>('RAW DATA'!AC91&amp;'RAW DATA'!B91)</f>
        <v/>
      </c>
      <c r="C92" s="57" t="str">
        <f>('RAW DATA'!T91&amp;'RAW DATA'!U91)</f>
        <v/>
      </c>
      <c r="D92" s="56">
        <f>('RAW DATA'!E91)</f>
        <v>0</v>
      </c>
      <c r="E92" s="58">
        <f>IF((('RAW DATA'!K91*12)/1000)&gt;15,15,(('RAW DATA'!K91*12)/1000))</f>
        <v>0</v>
      </c>
      <c r="F92" s="58">
        <f t="shared" si="5"/>
        <v>0</v>
      </c>
      <c r="G92" s="59">
        <f>'RAW DATA'!D91*1.25</f>
        <v>0</v>
      </c>
      <c r="H92" s="59">
        <f>'RAW DATA'!M91*1.2</f>
        <v>0</v>
      </c>
      <c r="I92" s="59">
        <f>'RAW DATA'!N91*1.2</f>
        <v>0</v>
      </c>
      <c r="J92" s="59">
        <f>'RAW DATA'!O91*1.2</f>
        <v>0</v>
      </c>
      <c r="K92" s="59">
        <f>'RAW DATA'!P91*1.2</f>
        <v>0</v>
      </c>
    </row>
    <row r="93" spans="1:11">
      <c r="A93" s="8" t="s">
        <v>29</v>
      </c>
      <c r="B93" s="39" t="str">
        <f>('RAW DATA'!AC92&amp;'RAW DATA'!B92)</f>
        <v/>
      </c>
      <c r="C93" s="57" t="str">
        <f>('RAW DATA'!T92&amp;'RAW DATA'!U92)</f>
        <v/>
      </c>
      <c r="D93" s="56">
        <f>('RAW DATA'!E92)</f>
        <v>0</v>
      </c>
      <c r="E93" s="58">
        <f>IF((('RAW DATA'!K92*12)/1000)&gt;15,15,(('RAW DATA'!K92*12)/1000))</f>
        <v>0</v>
      </c>
      <c r="F93" s="58">
        <f t="shared" si="5"/>
        <v>0</v>
      </c>
      <c r="G93" s="59">
        <f>'RAW DATA'!D92*1.25</f>
        <v>0</v>
      </c>
      <c r="H93" s="59">
        <f>'RAW DATA'!M92*1.2</f>
        <v>0</v>
      </c>
      <c r="I93" s="59">
        <f>'RAW DATA'!N92*1.2</f>
        <v>0</v>
      </c>
      <c r="J93" s="59">
        <f>'RAW DATA'!O92*1.2</f>
        <v>0</v>
      </c>
      <c r="K93" s="59">
        <f>'RAW DATA'!P92*1.2</f>
        <v>0</v>
      </c>
    </row>
    <row r="94" spans="1:11">
      <c r="A94" s="8" t="s">
        <v>29</v>
      </c>
      <c r="B94" s="39" t="str">
        <f>('RAW DATA'!AC93&amp;'RAW DATA'!B93)</f>
        <v/>
      </c>
      <c r="C94" s="57" t="str">
        <f>('RAW DATA'!T93&amp;'RAW DATA'!U93)</f>
        <v/>
      </c>
      <c r="D94" s="56">
        <f>('RAW DATA'!E93)</f>
        <v>0</v>
      </c>
      <c r="E94" s="58">
        <f>IF((('RAW DATA'!K93*12)/1000)&gt;15,15,(('RAW DATA'!K93*12)/1000))</f>
        <v>0</v>
      </c>
      <c r="F94" s="58">
        <f t="shared" si="5"/>
        <v>0</v>
      </c>
      <c r="G94" s="59">
        <f>'RAW DATA'!D93*1.25</f>
        <v>0</v>
      </c>
      <c r="H94" s="59">
        <f>'RAW DATA'!M93*1.2</f>
        <v>0</v>
      </c>
      <c r="I94" s="59">
        <f>'RAW DATA'!N93*1.2</f>
        <v>0</v>
      </c>
      <c r="J94" s="59">
        <f>'RAW DATA'!O93*1.2</f>
        <v>0</v>
      </c>
      <c r="K94" s="59">
        <f>'RAW DATA'!P93*1.2</f>
        <v>0</v>
      </c>
    </row>
    <row r="95" spans="1:11" ht="15" customHeight="1">
      <c r="A95" s="8" t="s">
        <v>29</v>
      </c>
      <c r="B95" s="39" t="str">
        <f>('RAW DATA'!AC94&amp;'RAW DATA'!B94)</f>
        <v/>
      </c>
      <c r="C95" s="57" t="str">
        <f>('RAW DATA'!T94&amp;'RAW DATA'!U94)</f>
        <v/>
      </c>
      <c r="D95" s="56">
        <f>('RAW DATA'!E94)</f>
        <v>0</v>
      </c>
      <c r="E95" s="58">
        <f>IF((('RAW DATA'!K94*12)/1000)&gt;15,15,(('RAW DATA'!K94*12)/1000))</f>
        <v>0</v>
      </c>
      <c r="F95" s="58">
        <f t="shared" si="5"/>
        <v>0</v>
      </c>
      <c r="G95" s="59">
        <f>'RAW DATA'!D94*1.25</f>
        <v>0</v>
      </c>
      <c r="H95" s="59">
        <f>'RAW DATA'!M94*1.2</f>
        <v>0</v>
      </c>
      <c r="I95" s="59">
        <f>'RAW DATA'!N94*1.2</f>
        <v>0</v>
      </c>
      <c r="J95" s="59">
        <f>'RAW DATA'!O94*1.2</f>
        <v>0</v>
      </c>
      <c r="K95" s="59">
        <f>'RAW DATA'!P94*1.2</f>
        <v>0</v>
      </c>
    </row>
    <row r="96" spans="1:11" ht="15" customHeight="1">
      <c r="A96" s="8" t="s">
        <v>29</v>
      </c>
      <c r="B96" s="39" t="str">
        <f>('RAW DATA'!AC95&amp;'RAW DATA'!B95)</f>
        <v/>
      </c>
      <c r="C96" s="57" t="str">
        <f>('RAW DATA'!T95&amp;'RAW DATA'!U95)</f>
        <v/>
      </c>
      <c r="D96" s="56">
        <f>('RAW DATA'!E95)</f>
        <v>0</v>
      </c>
      <c r="E96" s="58">
        <f>IF((('RAW DATA'!K95*12)/1000)&gt;15,15,(('RAW DATA'!K95*12)/1000))</f>
        <v>0</v>
      </c>
      <c r="F96" s="58">
        <f t="shared" si="5"/>
        <v>0</v>
      </c>
      <c r="G96" s="59">
        <f>'RAW DATA'!D95*1.25</f>
        <v>0</v>
      </c>
      <c r="H96" s="59">
        <f>'RAW DATA'!M95*1.2</f>
        <v>0</v>
      </c>
      <c r="I96" s="59">
        <f>'RAW DATA'!N95*1.2</f>
        <v>0</v>
      </c>
      <c r="J96" s="59">
        <f>'RAW DATA'!O95*1.2</f>
        <v>0</v>
      </c>
      <c r="K96" s="59">
        <f>'RAW DATA'!P95*1.2</f>
        <v>0</v>
      </c>
    </row>
    <row r="97" spans="1:11" ht="15" customHeight="1">
      <c r="A97" s="8" t="s">
        <v>32</v>
      </c>
      <c r="B97" s="39" t="str">
        <f>('RAW DATA'!AC96&amp;'RAW DATA'!B96)</f>
        <v/>
      </c>
      <c r="C97" s="57" t="str">
        <f>('RAW DATA'!T96&amp;'RAW DATA'!U96)</f>
        <v/>
      </c>
      <c r="D97" s="56">
        <f>('RAW DATA'!E96)</f>
        <v>0</v>
      </c>
      <c r="E97" s="58">
        <f>IF((('RAW DATA'!K96*12)/1000)&gt;15,15,(('RAW DATA'!K96*12)/1000))</f>
        <v>0</v>
      </c>
      <c r="F97" s="58">
        <f t="shared" si="5"/>
        <v>0</v>
      </c>
      <c r="G97" s="59">
        <f>'RAW DATA'!D96*1.25</f>
        <v>0</v>
      </c>
      <c r="H97" s="59">
        <f>'RAW DATA'!M96*1.2</f>
        <v>0</v>
      </c>
      <c r="I97" s="59">
        <f>'RAW DATA'!N96*1.2</f>
        <v>0</v>
      </c>
      <c r="J97" s="59">
        <f>'RAW DATA'!O96*1.2</f>
        <v>0</v>
      </c>
      <c r="K97" s="59">
        <f>'RAW DATA'!P96*1.2</f>
        <v>0</v>
      </c>
    </row>
    <row r="98" spans="1:11">
      <c r="A98" s="8" t="s">
        <v>29</v>
      </c>
      <c r="B98" s="39" t="str">
        <f>('RAW DATA'!AC97&amp;'RAW DATA'!B97)</f>
        <v/>
      </c>
      <c r="C98" s="57" t="str">
        <f>('RAW DATA'!T97&amp;'RAW DATA'!U97)</f>
        <v/>
      </c>
      <c r="D98" s="56">
        <f>('RAW DATA'!E97)</f>
        <v>0</v>
      </c>
      <c r="E98" s="58">
        <f>IF((('RAW DATA'!K97*12)/1000)&gt;15,15,(('RAW DATA'!K97*12)/1000))</f>
        <v>0</v>
      </c>
      <c r="F98" s="58">
        <f t="shared" si="5"/>
        <v>0</v>
      </c>
      <c r="G98" s="59">
        <f>'RAW DATA'!D97*1.25</f>
        <v>0</v>
      </c>
      <c r="H98" s="59">
        <f>'RAW DATA'!M97*1.2</f>
        <v>0</v>
      </c>
      <c r="I98" s="59">
        <f>'RAW DATA'!N97*1.2</f>
        <v>0</v>
      </c>
      <c r="J98" s="59">
        <f>'RAW DATA'!O97*1.2</f>
        <v>0</v>
      </c>
      <c r="K98" s="59">
        <f>'RAW DATA'!P97*1.2</f>
        <v>0</v>
      </c>
    </row>
    <row r="99" spans="1:11">
      <c r="B99" s="39" t="str">
        <f>('RAW DATA'!AC98&amp;'RAW DATA'!B98)</f>
        <v/>
      </c>
      <c r="C99" s="57" t="str">
        <f>('RAW DATA'!T98&amp;'RAW DATA'!U98)</f>
        <v/>
      </c>
      <c r="D99" s="56">
        <f>('RAW DATA'!E98)</f>
        <v>0</v>
      </c>
      <c r="E99" s="58">
        <f>IF((('RAW DATA'!K98*12)/1000)&gt;15,15,(('RAW DATA'!K98*12)/1000))</f>
        <v>0</v>
      </c>
      <c r="F99" s="58">
        <f t="shared" ref="F99:F149" si="6">IF(PI()*E99^2&gt;707,707,PI()*E99^2)</f>
        <v>0</v>
      </c>
      <c r="G99" s="59">
        <f>'RAW DATA'!D98*1.25</f>
        <v>0</v>
      </c>
      <c r="H99" s="59">
        <f>'RAW DATA'!M98*1.2</f>
        <v>0</v>
      </c>
      <c r="I99" s="59">
        <f>'RAW DATA'!N98*1.2</f>
        <v>0</v>
      </c>
      <c r="J99" s="59">
        <f>'RAW DATA'!O98*1.2</f>
        <v>0</v>
      </c>
      <c r="K99" s="59">
        <f>'RAW DATA'!P98*1.2</f>
        <v>0</v>
      </c>
    </row>
    <row r="100" spans="1:11">
      <c r="B100" s="39" t="str">
        <f>('RAW DATA'!AC99&amp;'RAW DATA'!B99)</f>
        <v/>
      </c>
      <c r="C100" s="57" t="str">
        <f>('RAW DATA'!T99&amp;'RAW DATA'!U99)</f>
        <v/>
      </c>
      <c r="D100" s="56">
        <f>('RAW DATA'!E99)</f>
        <v>0</v>
      </c>
      <c r="E100" s="58">
        <f>IF((('RAW DATA'!K99*12)/1000)&gt;15,15,(('RAW DATA'!K99*12)/1000))</f>
        <v>0</v>
      </c>
      <c r="F100" s="58">
        <f t="shared" si="6"/>
        <v>0</v>
      </c>
      <c r="G100" s="59">
        <f>'RAW DATA'!D99*1.25</f>
        <v>0</v>
      </c>
      <c r="H100" s="59">
        <f>'RAW DATA'!M99*1.2</f>
        <v>0</v>
      </c>
      <c r="I100" s="59">
        <f>'RAW DATA'!N99*1.2</f>
        <v>0</v>
      </c>
      <c r="J100" s="59">
        <f>'RAW DATA'!O99*1.2</f>
        <v>0</v>
      </c>
      <c r="K100" s="59">
        <f>'RAW DATA'!P99*1.2</f>
        <v>0</v>
      </c>
    </row>
    <row r="101" spans="1:11">
      <c r="B101" s="39" t="str">
        <f>('RAW DATA'!AC100&amp;'RAW DATA'!B100)</f>
        <v/>
      </c>
      <c r="C101" s="57" t="str">
        <f>('RAW DATA'!T100&amp;'RAW DATA'!U100)</f>
        <v/>
      </c>
      <c r="D101" s="56">
        <f>('RAW DATA'!E100)</f>
        <v>0</v>
      </c>
      <c r="E101" s="58">
        <f>IF((('RAW DATA'!K100*12)/1000)&gt;15,15,(('RAW DATA'!K100*12)/1000))</f>
        <v>0</v>
      </c>
      <c r="F101" s="58">
        <f t="shared" si="6"/>
        <v>0</v>
      </c>
      <c r="G101" s="59">
        <f>'RAW DATA'!D100*1.25</f>
        <v>0</v>
      </c>
      <c r="H101" s="59">
        <f>'RAW DATA'!M100*1.2</f>
        <v>0</v>
      </c>
      <c r="I101" s="59">
        <f>'RAW DATA'!N100*1.2</f>
        <v>0</v>
      </c>
      <c r="J101" s="59">
        <f>'RAW DATA'!O100*1.2</f>
        <v>0</v>
      </c>
      <c r="K101" s="59">
        <f>'RAW DATA'!P100*1.2</f>
        <v>0</v>
      </c>
    </row>
    <row r="102" spans="1:11">
      <c r="B102" s="39" t="str">
        <f>('RAW DATA'!AC101&amp;'RAW DATA'!B101)</f>
        <v/>
      </c>
      <c r="C102" s="57" t="str">
        <f>('RAW DATA'!T101&amp;'RAW DATA'!U101)</f>
        <v/>
      </c>
      <c r="D102" s="56">
        <f>('RAW DATA'!E101)</f>
        <v>0</v>
      </c>
      <c r="E102" s="58">
        <f>IF((('RAW DATA'!K101*12)/1000)&gt;15,15,(('RAW DATA'!K101*12)/1000))</f>
        <v>0</v>
      </c>
      <c r="F102" s="58">
        <f t="shared" si="6"/>
        <v>0</v>
      </c>
      <c r="G102" s="59">
        <f>'RAW DATA'!D101*1.25</f>
        <v>0</v>
      </c>
      <c r="H102" s="59">
        <f>'RAW DATA'!M101*1.2</f>
        <v>0</v>
      </c>
      <c r="I102" s="59">
        <f>'RAW DATA'!N101*1.2</f>
        <v>0</v>
      </c>
      <c r="J102" s="59">
        <f>'RAW DATA'!O101*1.2</f>
        <v>0</v>
      </c>
      <c r="K102" s="59">
        <f>'RAW DATA'!P101*1.2</f>
        <v>0</v>
      </c>
    </row>
    <row r="103" spans="1:11">
      <c r="B103" s="39" t="str">
        <f>('RAW DATA'!AC102&amp;'RAW DATA'!B102)</f>
        <v/>
      </c>
      <c r="C103" s="57" t="str">
        <f>('RAW DATA'!T102&amp;'RAW DATA'!U102)</f>
        <v/>
      </c>
      <c r="D103" s="56">
        <f>('RAW DATA'!E102)</f>
        <v>0</v>
      </c>
      <c r="E103" s="58">
        <f>IF((('RAW DATA'!K102*12)/1000)&gt;15,15,(('RAW DATA'!K102*12)/1000))</f>
        <v>0</v>
      </c>
      <c r="F103" s="58">
        <f t="shared" si="6"/>
        <v>0</v>
      </c>
      <c r="G103" s="59">
        <f>'RAW DATA'!D102*1.25</f>
        <v>0</v>
      </c>
      <c r="H103" s="59">
        <f>'RAW DATA'!M102*1.2</f>
        <v>0</v>
      </c>
      <c r="I103" s="59">
        <f>'RAW DATA'!N102*1.2</f>
        <v>0</v>
      </c>
      <c r="J103" s="59">
        <f>'RAW DATA'!O102*1.2</f>
        <v>0</v>
      </c>
      <c r="K103" s="59">
        <f>'RAW DATA'!P102*1.2</f>
        <v>0</v>
      </c>
    </row>
    <row r="104" spans="1:11">
      <c r="B104" s="39" t="str">
        <f>('RAW DATA'!AC103&amp;'RAW DATA'!B103)</f>
        <v/>
      </c>
      <c r="C104" s="57" t="str">
        <f>('RAW DATA'!T103&amp;'RAW DATA'!U103)</f>
        <v/>
      </c>
      <c r="D104" s="56">
        <f>('RAW DATA'!E103)</f>
        <v>0</v>
      </c>
      <c r="E104" s="58">
        <f>IF((('RAW DATA'!K103*12)/1000)&gt;15,15,(('RAW DATA'!K103*12)/1000))</f>
        <v>0</v>
      </c>
      <c r="F104" s="58">
        <f t="shared" si="6"/>
        <v>0</v>
      </c>
      <c r="G104" s="59">
        <f>'RAW DATA'!D103*1.25</f>
        <v>0</v>
      </c>
      <c r="H104" s="59">
        <f>'RAW DATA'!M103*1.2</f>
        <v>0</v>
      </c>
      <c r="I104" s="59">
        <f>'RAW DATA'!N103*1.2</f>
        <v>0</v>
      </c>
      <c r="J104" s="59">
        <f>'RAW DATA'!O103*1.2</f>
        <v>0</v>
      </c>
      <c r="K104" s="59">
        <f>'RAW DATA'!P103*1.2</f>
        <v>0</v>
      </c>
    </row>
    <row r="105" spans="1:11">
      <c r="B105" s="39" t="str">
        <f>('RAW DATA'!AC104&amp;'RAW DATA'!B104)</f>
        <v/>
      </c>
      <c r="C105" s="57" t="str">
        <f>('RAW DATA'!T104&amp;'RAW DATA'!U104)</f>
        <v/>
      </c>
      <c r="D105" s="56">
        <f>('RAW DATA'!E104)</f>
        <v>0</v>
      </c>
      <c r="E105" s="58">
        <f>IF((('RAW DATA'!K104*12)/1000)&gt;15,15,(('RAW DATA'!K104*12)/1000))</f>
        <v>0</v>
      </c>
      <c r="F105" s="58">
        <f t="shared" si="6"/>
        <v>0</v>
      </c>
      <c r="G105" s="59">
        <f>'RAW DATA'!D104*1.25</f>
        <v>0</v>
      </c>
      <c r="H105" s="59">
        <f>'RAW DATA'!M104*1.2</f>
        <v>0</v>
      </c>
      <c r="I105" s="59">
        <f>'RAW DATA'!N104*1.2</f>
        <v>0</v>
      </c>
      <c r="J105" s="59">
        <f>'RAW DATA'!O104*1.2</f>
        <v>0</v>
      </c>
      <c r="K105" s="59">
        <f>'RAW DATA'!P104*1.2</f>
        <v>0</v>
      </c>
    </row>
    <row r="106" spans="1:11">
      <c r="B106" s="39" t="str">
        <f>('RAW DATA'!AC105&amp;'RAW DATA'!B105)</f>
        <v/>
      </c>
      <c r="C106" s="57" t="str">
        <f>('RAW DATA'!T105&amp;'RAW DATA'!U105)</f>
        <v/>
      </c>
      <c r="D106" s="56">
        <f>('RAW DATA'!E105)</f>
        <v>0</v>
      </c>
      <c r="E106" s="58">
        <f>IF((('RAW DATA'!K105*12)/1000)&gt;15,15,(('RAW DATA'!K105*12)/1000))</f>
        <v>0</v>
      </c>
      <c r="F106" s="58">
        <f t="shared" si="6"/>
        <v>0</v>
      </c>
      <c r="G106" s="59">
        <f>'RAW DATA'!D105*1.25</f>
        <v>0</v>
      </c>
      <c r="H106" s="59">
        <f>'RAW DATA'!M105*1.2</f>
        <v>0</v>
      </c>
      <c r="I106" s="59">
        <f>'RAW DATA'!N105*1.2</f>
        <v>0</v>
      </c>
      <c r="J106" s="59">
        <f>'RAW DATA'!O105*1.2</f>
        <v>0</v>
      </c>
      <c r="K106" s="59">
        <f>'RAW DATA'!P105*1.2</f>
        <v>0</v>
      </c>
    </row>
    <row r="107" spans="1:11">
      <c r="B107" s="39" t="str">
        <f>('RAW DATA'!AC106&amp;'RAW DATA'!B106)</f>
        <v/>
      </c>
      <c r="C107" s="57" t="str">
        <f>('RAW DATA'!T106&amp;'RAW DATA'!U106)</f>
        <v/>
      </c>
      <c r="D107" s="56">
        <f>('RAW DATA'!E106)</f>
        <v>0</v>
      </c>
      <c r="E107" s="58">
        <f>IF((('RAW DATA'!K106*12)/1000)&gt;15,15,(('RAW DATA'!K106*12)/1000))</f>
        <v>0</v>
      </c>
      <c r="F107" s="58">
        <f t="shared" si="6"/>
        <v>0</v>
      </c>
      <c r="G107" s="59">
        <f>'RAW DATA'!D106*1.25</f>
        <v>0</v>
      </c>
      <c r="H107" s="59">
        <f>'RAW DATA'!M106*1.2</f>
        <v>0</v>
      </c>
      <c r="I107" s="59">
        <f>'RAW DATA'!N106*1.2</f>
        <v>0</v>
      </c>
      <c r="J107" s="59">
        <f>'RAW DATA'!O106*1.2</f>
        <v>0</v>
      </c>
      <c r="K107" s="59">
        <f>'RAW DATA'!P106*1.2</f>
        <v>0</v>
      </c>
    </row>
    <row r="108" spans="1:11">
      <c r="B108" s="39" t="str">
        <f>('RAW DATA'!AC107&amp;'RAW DATA'!B107)</f>
        <v/>
      </c>
      <c r="C108" s="57" t="str">
        <f>('RAW DATA'!T107&amp;'RAW DATA'!U107)</f>
        <v/>
      </c>
      <c r="D108" s="56">
        <f>('RAW DATA'!E107)</f>
        <v>0</v>
      </c>
      <c r="E108" s="58">
        <f>IF((('RAW DATA'!K107*12)/1000)&gt;15,15,(('RAW DATA'!K107*12)/1000))</f>
        <v>0</v>
      </c>
      <c r="F108" s="58">
        <f t="shared" si="6"/>
        <v>0</v>
      </c>
      <c r="G108" s="59">
        <f>'RAW DATA'!D107*1.25</f>
        <v>0</v>
      </c>
      <c r="H108" s="59">
        <f>'RAW DATA'!M107*1.2</f>
        <v>0</v>
      </c>
      <c r="I108" s="59">
        <f>'RAW DATA'!N107*1.2</f>
        <v>0</v>
      </c>
      <c r="J108" s="59">
        <f>'RAW DATA'!O107*1.2</f>
        <v>0</v>
      </c>
      <c r="K108" s="59">
        <f>'RAW DATA'!P107*1.2</f>
        <v>0</v>
      </c>
    </row>
    <row r="109" spans="1:11">
      <c r="B109" s="39" t="str">
        <f>('RAW DATA'!AC108&amp;'RAW DATA'!B108)</f>
        <v/>
      </c>
      <c r="C109" s="57" t="str">
        <f>('RAW DATA'!T108&amp;'RAW DATA'!U108)</f>
        <v/>
      </c>
      <c r="D109" s="56">
        <f>('RAW DATA'!E108)</f>
        <v>0</v>
      </c>
      <c r="E109" s="58">
        <f>IF((('RAW DATA'!K108*12)/1000)&gt;15,15,(('RAW DATA'!K108*12)/1000))</f>
        <v>0</v>
      </c>
      <c r="F109" s="58">
        <f t="shared" si="6"/>
        <v>0</v>
      </c>
      <c r="G109" s="59">
        <f>'RAW DATA'!D108*1.25</f>
        <v>0</v>
      </c>
      <c r="H109" s="59">
        <f>'RAW DATA'!M108*1.2</f>
        <v>0</v>
      </c>
      <c r="I109" s="59">
        <f>'RAW DATA'!N108*1.2</f>
        <v>0</v>
      </c>
      <c r="J109" s="59">
        <f>'RAW DATA'!O108*1.2</f>
        <v>0</v>
      </c>
      <c r="K109" s="59">
        <f>'RAW DATA'!P108*1.2</f>
        <v>0</v>
      </c>
    </row>
    <row r="110" spans="1:11">
      <c r="B110" s="39" t="str">
        <f>('RAW DATA'!AC109&amp;'RAW DATA'!B109)</f>
        <v/>
      </c>
      <c r="C110" s="57" t="str">
        <f>('RAW DATA'!T109&amp;'RAW DATA'!U109)</f>
        <v/>
      </c>
      <c r="D110" s="56">
        <f>('RAW DATA'!E109)</f>
        <v>0</v>
      </c>
      <c r="E110" s="58">
        <f>IF((('RAW DATA'!K109*12)/1000)&gt;15,15,(('RAW DATA'!K109*12)/1000))</f>
        <v>0</v>
      </c>
      <c r="F110" s="58">
        <f t="shared" si="6"/>
        <v>0</v>
      </c>
      <c r="G110" s="59">
        <f>'RAW DATA'!D109*1.25</f>
        <v>0</v>
      </c>
      <c r="H110" s="59">
        <f>'RAW DATA'!M109*1.2</f>
        <v>0</v>
      </c>
      <c r="I110" s="59">
        <f>'RAW DATA'!N109*1.2</f>
        <v>0</v>
      </c>
      <c r="J110" s="59">
        <f>'RAW DATA'!O109*1.2</f>
        <v>0</v>
      </c>
      <c r="K110" s="59">
        <f>'RAW DATA'!P109*1.2</f>
        <v>0</v>
      </c>
    </row>
    <row r="111" spans="1:11">
      <c r="B111" s="39" t="str">
        <f>('RAW DATA'!AC110&amp;'RAW DATA'!B110)</f>
        <v/>
      </c>
      <c r="C111" s="57" t="str">
        <f>('RAW DATA'!T110&amp;'RAW DATA'!U110)</f>
        <v/>
      </c>
      <c r="D111" s="56">
        <f>('RAW DATA'!E110)</f>
        <v>0</v>
      </c>
      <c r="E111" s="58">
        <f>IF((('RAW DATA'!K110*12)/1000)&gt;15,15,(('RAW DATA'!K110*12)/1000))</f>
        <v>0</v>
      </c>
      <c r="F111" s="58">
        <f t="shared" si="6"/>
        <v>0</v>
      </c>
      <c r="G111" s="59">
        <f>'RAW DATA'!D110*1.25</f>
        <v>0</v>
      </c>
      <c r="H111" s="59">
        <f>'RAW DATA'!M110*1.2</f>
        <v>0</v>
      </c>
      <c r="I111" s="59">
        <f>'RAW DATA'!N110*1.2</f>
        <v>0</v>
      </c>
      <c r="J111" s="59">
        <f>'RAW DATA'!O110*1.2</f>
        <v>0</v>
      </c>
      <c r="K111" s="59">
        <f>'RAW DATA'!P110*1.2</f>
        <v>0</v>
      </c>
    </row>
    <row r="112" spans="1:11">
      <c r="B112" s="39" t="str">
        <f>('RAW DATA'!AC111&amp;'RAW DATA'!B111)</f>
        <v/>
      </c>
      <c r="C112" s="57" t="str">
        <f>('RAW DATA'!T111&amp;'RAW DATA'!U111)</f>
        <v/>
      </c>
      <c r="D112" s="56">
        <f>('RAW DATA'!E111)</f>
        <v>0</v>
      </c>
      <c r="E112" s="58">
        <f>IF((('RAW DATA'!K111*12)/1000)&gt;15,15,(('RAW DATA'!K111*12)/1000))</f>
        <v>0</v>
      </c>
      <c r="F112" s="58">
        <f t="shared" si="6"/>
        <v>0</v>
      </c>
      <c r="G112" s="59">
        <f>'RAW DATA'!D111*1.25</f>
        <v>0</v>
      </c>
      <c r="H112" s="59">
        <f>'RAW DATA'!M111*1.2</f>
        <v>0</v>
      </c>
      <c r="I112" s="59">
        <f>'RAW DATA'!N111*1.2</f>
        <v>0</v>
      </c>
      <c r="J112" s="59">
        <f>'RAW DATA'!O111*1.2</f>
        <v>0</v>
      </c>
      <c r="K112" s="59">
        <f>'RAW DATA'!P111*1.2</f>
        <v>0</v>
      </c>
    </row>
    <row r="113" spans="2:11">
      <c r="B113" s="39" t="str">
        <f>('RAW DATA'!AC112&amp;'RAW DATA'!B112)</f>
        <v/>
      </c>
      <c r="C113" s="57" t="str">
        <f>('RAW DATA'!T112&amp;'RAW DATA'!U112)</f>
        <v/>
      </c>
      <c r="D113" s="56">
        <f>('RAW DATA'!E112)</f>
        <v>0</v>
      </c>
      <c r="E113" s="58">
        <f>IF((('RAW DATA'!K112*12)/1000)&gt;15,15,(('RAW DATA'!K112*12)/1000))</f>
        <v>0</v>
      </c>
      <c r="F113" s="58">
        <f t="shared" si="6"/>
        <v>0</v>
      </c>
      <c r="G113" s="59">
        <f>'RAW DATA'!D112*1.25</f>
        <v>0</v>
      </c>
      <c r="H113" s="59">
        <f>'RAW DATA'!M112*1.2</f>
        <v>0</v>
      </c>
      <c r="I113" s="59">
        <f>'RAW DATA'!N112*1.2</f>
        <v>0</v>
      </c>
      <c r="J113" s="59">
        <f>'RAW DATA'!O112*1.2</f>
        <v>0</v>
      </c>
      <c r="K113" s="59">
        <f>'RAW DATA'!P112*1.2</f>
        <v>0</v>
      </c>
    </row>
    <row r="114" spans="2:11">
      <c r="B114" s="39" t="str">
        <f>('RAW DATA'!AC113&amp;'RAW DATA'!B113)</f>
        <v/>
      </c>
      <c r="C114" s="57" t="str">
        <f>('RAW DATA'!T113&amp;'RAW DATA'!U113)</f>
        <v/>
      </c>
      <c r="D114" s="56">
        <f>('RAW DATA'!E113)</f>
        <v>0</v>
      </c>
      <c r="E114" s="58">
        <f>IF((('RAW DATA'!K113*12)/1000)&gt;15,15,(('RAW DATA'!K113*12)/1000))</f>
        <v>0</v>
      </c>
      <c r="F114" s="58">
        <f t="shared" si="6"/>
        <v>0</v>
      </c>
      <c r="G114" s="59">
        <f>'RAW DATA'!D113*1.25</f>
        <v>0</v>
      </c>
      <c r="H114" s="59">
        <f>'RAW DATA'!M113*1.2</f>
        <v>0</v>
      </c>
      <c r="I114" s="59">
        <f>'RAW DATA'!N113*1.2</f>
        <v>0</v>
      </c>
      <c r="J114" s="59">
        <f>'RAW DATA'!O113*1.2</f>
        <v>0</v>
      </c>
      <c r="K114" s="59">
        <f>'RAW DATA'!P113*1.2</f>
        <v>0</v>
      </c>
    </row>
    <row r="115" spans="2:11">
      <c r="B115" s="39" t="str">
        <f>('RAW DATA'!AC114&amp;'RAW DATA'!B114)</f>
        <v/>
      </c>
      <c r="C115" s="57" t="str">
        <f>('RAW DATA'!T114&amp;'RAW DATA'!U114)</f>
        <v/>
      </c>
      <c r="D115" s="56">
        <f>('RAW DATA'!E114)</f>
        <v>0</v>
      </c>
      <c r="E115" s="58">
        <f>IF((('RAW DATA'!K114*12)/1000)&gt;15,15,(('RAW DATA'!K114*12)/1000))</f>
        <v>0</v>
      </c>
      <c r="F115" s="58">
        <f t="shared" si="6"/>
        <v>0</v>
      </c>
      <c r="G115" s="59">
        <f>'RAW DATA'!D114*1.25</f>
        <v>0</v>
      </c>
      <c r="H115" s="59">
        <f>'RAW DATA'!M114*1.2</f>
        <v>0</v>
      </c>
      <c r="I115" s="59">
        <f>'RAW DATA'!N114*1.2</f>
        <v>0</v>
      </c>
      <c r="J115" s="59">
        <f>'RAW DATA'!O114*1.2</f>
        <v>0</v>
      </c>
      <c r="K115" s="59">
        <f>'RAW DATA'!P114*1.2</f>
        <v>0</v>
      </c>
    </row>
    <row r="116" spans="2:11">
      <c r="B116" s="39" t="str">
        <f>('RAW DATA'!AC115&amp;'RAW DATA'!B115)</f>
        <v/>
      </c>
      <c r="C116" s="57" t="str">
        <f>('RAW DATA'!T115&amp;'RAW DATA'!U115)</f>
        <v/>
      </c>
      <c r="D116" s="56">
        <f>('RAW DATA'!E115)</f>
        <v>0</v>
      </c>
      <c r="E116" s="58">
        <f>IF((('RAW DATA'!K115*12)/1000)&gt;15,15,(('RAW DATA'!K115*12)/1000))</f>
        <v>0</v>
      </c>
      <c r="F116" s="58">
        <f t="shared" si="6"/>
        <v>0</v>
      </c>
      <c r="G116" s="59">
        <f>'RAW DATA'!D115*1.25</f>
        <v>0</v>
      </c>
      <c r="H116" s="59">
        <f>'RAW DATA'!M115*1.2</f>
        <v>0</v>
      </c>
      <c r="I116" s="59">
        <f>'RAW DATA'!N115*1.2</f>
        <v>0</v>
      </c>
      <c r="J116" s="59">
        <f>'RAW DATA'!O115*1.2</f>
        <v>0</v>
      </c>
      <c r="K116" s="59">
        <f>'RAW DATA'!P115*1.2</f>
        <v>0</v>
      </c>
    </row>
    <row r="117" spans="2:11">
      <c r="B117" s="39" t="str">
        <f>('RAW DATA'!AC116&amp;'RAW DATA'!B116)</f>
        <v/>
      </c>
      <c r="C117" s="57" t="str">
        <f>('RAW DATA'!T116&amp;'RAW DATA'!U116)</f>
        <v/>
      </c>
      <c r="D117" s="56">
        <f>('RAW DATA'!E116)</f>
        <v>0</v>
      </c>
      <c r="E117" s="58">
        <f>IF((('RAW DATA'!K116*12)/1000)&gt;15,15,(('RAW DATA'!K116*12)/1000))</f>
        <v>0</v>
      </c>
      <c r="F117" s="58">
        <f t="shared" si="6"/>
        <v>0</v>
      </c>
      <c r="G117" s="59">
        <f>'RAW DATA'!D116*1.25</f>
        <v>0</v>
      </c>
      <c r="H117" s="59">
        <f>'RAW DATA'!M116*1.2</f>
        <v>0</v>
      </c>
      <c r="I117" s="59">
        <f>'RAW DATA'!N116*1.2</f>
        <v>0</v>
      </c>
      <c r="J117" s="59">
        <f>'RAW DATA'!O116*1.2</f>
        <v>0</v>
      </c>
      <c r="K117" s="59">
        <f>'RAW DATA'!P116*1.2</f>
        <v>0</v>
      </c>
    </row>
    <row r="118" spans="2:11">
      <c r="B118" s="39" t="str">
        <f>('RAW DATA'!AC117&amp;'RAW DATA'!B117)</f>
        <v/>
      </c>
      <c r="C118" s="57" t="str">
        <f>('RAW DATA'!T117&amp;'RAW DATA'!U117)</f>
        <v/>
      </c>
      <c r="D118" s="56">
        <f>('RAW DATA'!E117)</f>
        <v>0</v>
      </c>
      <c r="E118" s="58">
        <f>IF((('RAW DATA'!K117*12)/1000)&gt;15,15,(('RAW DATA'!K117*12)/1000))</f>
        <v>0</v>
      </c>
      <c r="F118" s="58">
        <f t="shared" si="6"/>
        <v>0</v>
      </c>
      <c r="G118" s="59">
        <f>'RAW DATA'!D117*1.25</f>
        <v>0</v>
      </c>
      <c r="H118" s="59">
        <f>'RAW DATA'!M117*1.2</f>
        <v>0</v>
      </c>
      <c r="I118" s="59">
        <f>'RAW DATA'!N117*1.2</f>
        <v>0</v>
      </c>
      <c r="J118" s="59">
        <f>'RAW DATA'!O117*1.2</f>
        <v>0</v>
      </c>
      <c r="K118" s="59">
        <f>'RAW DATA'!P117*1.2</f>
        <v>0</v>
      </c>
    </row>
    <row r="119" spans="2:11">
      <c r="B119" s="39" t="str">
        <f>('RAW DATA'!AC118&amp;'RAW DATA'!B118)</f>
        <v/>
      </c>
      <c r="C119" s="57" t="str">
        <f>('RAW DATA'!T118&amp;'RAW DATA'!U118)</f>
        <v/>
      </c>
      <c r="D119" s="56">
        <f>('RAW DATA'!E118)</f>
        <v>0</v>
      </c>
      <c r="E119" s="58">
        <f>IF((('RAW DATA'!K118*12)/1000)&gt;15,15,(('RAW DATA'!K118*12)/1000))</f>
        <v>0</v>
      </c>
      <c r="F119" s="58">
        <f t="shared" si="6"/>
        <v>0</v>
      </c>
      <c r="G119" s="59">
        <f>'RAW DATA'!D118*1.25</f>
        <v>0</v>
      </c>
      <c r="H119" s="59">
        <f>'RAW DATA'!M118*1.2</f>
        <v>0</v>
      </c>
      <c r="I119" s="59">
        <f>'RAW DATA'!N118*1.2</f>
        <v>0</v>
      </c>
      <c r="J119" s="59">
        <f>'RAW DATA'!O118*1.2</f>
        <v>0</v>
      </c>
      <c r="K119" s="59">
        <f>'RAW DATA'!P118*1.2</f>
        <v>0</v>
      </c>
    </row>
    <row r="120" spans="2:11">
      <c r="B120" s="39" t="str">
        <f>('RAW DATA'!AC119&amp;'RAW DATA'!B119)</f>
        <v/>
      </c>
      <c r="C120" s="57" t="str">
        <f>('RAW DATA'!T119&amp;'RAW DATA'!U119)</f>
        <v/>
      </c>
      <c r="D120" s="56">
        <f>('RAW DATA'!E119)</f>
        <v>0</v>
      </c>
      <c r="E120" s="58">
        <f>IF((('RAW DATA'!K119*12)/1000)&gt;15,15,(('RAW DATA'!K119*12)/1000))</f>
        <v>0</v>
      </c>
      <c r="F120" s="58">
        <f t="shared" si="6"/>
        <v>0</v>
      </c>
      <c r="G120" s="59">
        <f>'RAW DATA'!D119*1.25</f>
        <v>0</v>
      </c>
      <c r="H120" s="59">
        <f>'RAW DATA'!M119*1.2</f>
        <v>0</v>
      </c>
      <c r="I120" s="59">
        <f>'RAW DATA'!N119*1.2</f>
        <v>0</v>
      </c>
      <c r="J120" s="59">
        <f>'RAW DATA'!O119*1.2</f>
        <v>0</v>
      </c>
      <c r="K120" s="59">
        <f>'RAW DATA'!P119*1.2</f>
        <v>0</v>
      </c>
    </row>
    <row r="121" spans="2:11">
      <c r="B121" s="39" t="str">
        <f>('RAW DATA'!AC120&amp;'RAW DATA'!B120)</f>
        <v/>
      </c>
      <c r="C121" s="57" t="str">
        <f>('RAW DATA'!T120&amp;'RAW DATA'!U120)</f>
        <v/>
      </c>
      <c r="D121" s="56">
        <f>('RAW DATA'!E120)</f>
        <v>0</v>
      </c>
      <c r="E121" s="58">
        <f>IF((('RAW DATA'!K120*12)/1000)&gt;15,15,(('RAW DATA'!K120*12)/1000))</f>
        <v>0</v>
      </c>
      <c r="F121" s="58">
        <f t="shared" si="6"/>
        <v>0</v>
      </c>
      <c r="G121" s="59">
        <f>'RAW DATA'!D120*1.25</f>
        <v>0</v>
      </c>
      <c r="H121" s="59">
        <f>'RAW DATA'!M120*1.2</f>
        <v>0</v>
      </c>
      <c r="I121" s="59">
        <f>'RAW DATA'!N120*1.2</f>
        <v>0</v>
      </c>
      <c r="J121" s="59">
        <f>'RAW DATA'!O120*1.2</f>
        <v>0</v>
      </c>
      <c r="K121" s="59">
        <f>'RAW DATA'!P120*1.2</f>
        <v>0</v>
      </c>
    </row>
    <row r="122" spans="2:11">
      <c r="B122" s="39" t="str">
        <f>('RAW DATA'!AC121&amp;'RAW DATA'!B121)</f>
        <v/>
      </c>
      <c r="C122" s="57" t="str">
        <f>('RAW DATA'!T121&amp;'RAW DATA'!U121)</f>
        <v/>
      </c>
      <c r="D122" s="56">
        <f>('RAW DATA'!E121)</f>
        <v>0</v>
      </c>
      <c r="E122" s="58">
        <f>IF((('RAW DATA'!K121*12)/1000)&gt;15,15,(('RAW DATA'!K121*12)/1000))</f>
        <v>0</v>
      </c>
      <c r="F122" s="58">
        <f t="shared" si="6"/>
        <v>0</v>
      </c>
      <c r="G122" s="59">
        <f>'RAW DATA'!D121*1.25</f>
        <v>0</v>
      </c>
      <c r="H122" s="59">
        <f>'RAW DATA'!M121*1.2</f>
        <v>0</v>
      </c>
      <c r="I122" s="59">
        <f>'RAW DATA'!N121*1.2</f>
        <v>0</v>
      </c>
      <c r="J122" s="59">
        <f>'RAW DATA'!O121*1.2</f>
        <v>0</v>
      </c>
      <c r="K122" s="59">
        <f>'RAW DATA'!P121*1.2</f>
        <v>0</v>
      </c>
    </row>
    <row r="123" spans="2:11">
      <c r="B123" s="39" t="str">
        <f>('RAW DATA'!AC122&amp;'RAW DATA'!B122)</f>
        <v/>
      </c>
      <c r="C123" s="57" t="str">
        <f>('RAW DATA'!T122&amp;'RAW DATA'!U122)</f>
        <v/>
      </c>
      <c r="D123" s="56">
        <f>('RAW DATA'!E122)</f>
        <v>0</v>
      </c>
      <c r="E123" s="58">
        <f>IF((('RAW DATA'!K122*12)/1000)&gt;15,15,(('RAW DATA'!K122*12)/1000))</f>
        <v>0</v>
      </c>
      <c r="F123" s="58">
        <f t="shared" si="6"/>
        <v>0</v>
      </c>
      <c r="G123" s="59">
        <f>'RAW DATA'!D122*1.25</f>
        <v>0</v>
      </c>
      <c r="H123" s="59">
        <f>'RAW DATA'!M122*1.2</f>
        <v>0</v>
      </c>
      <c r="I123" s="59">
        <f>'RAW DATA'!N122*1.2</f>
        <v>0</v>
      </c>
      <c r="J123" s="59">
        <f>'RAW DATA'!O122*1.2</f>
        <v>0</v>
      </c>
      <c r="K123" s="59">
        <f>'RAW DATA'!P122*1.2</f>
        <v>0</v>
      </c>
    </row>
    <row r="124" spans="2:11">
      <c r="B124" s="39" t="str">
        <f>('RAW DATA'!AC123&amp;'RAW DATA'!B123)</f>
        <v/>
      </c>
      <c r="C124" s="57" t="str">
        <f>('RAW DATA'!T123&amp;'RAW DATA'!U123)</f>
        <v/>
      </c>
      <c r="D124" s="56">
        <f>('RAW DATA'!E123)</f>
        <v>0</v>
      </c>
      <c r="E124" s="58">
        <f>IF((('RAW DATA'!K123*12)/1000)&gt;15,15,(('RAW DATA'!K123*12)/1000))</f>
        <v>0</v>
      </c>
      <c r="F124" s="58">
        <f t="shared" si="6"/>
        <v>0</v>
      </c>
      <c r="G124" s="59">
        <f>'RAW DATA'!D123*1.25</f>
        <v>0</v>
      </c>
      <c r="H124" s="59">
        <f>'RAW DATA'!M123*1.2</f>
        <v>0</v>
      </c>
      <c r="I124" s="59">
        <f>'RAW DATA'!N123*1.2</f>
        <v>0</v>
      </c>
      <c r="J124" s="59">
        <f>'RAW DATA'!O123*1.2</f>
        <v>0</v>
      </c>
      <c r="K124" s="59">
        <f>'RAW DATA'!P123*1.2</f>
        <v>0</v>
      </c>
    </row>
    <row r="125" spans="2:11">
      <c r="B125" s="39" t="str">
        <f>('RAW DATA'!AC124&amp;'RAW DATA'!B124)</f>
        <v/>
      </c>
      <c r="C125" s="57" t="str">
        <f>('RAW DATA'!T124&amp;'RAW DATA'!U124)</f>
        <v/>
      </c>
      <c r="D125" s="56">
        <f>('RAW DATA'!E124)</f>
        <v>0</v>
      </c>
      <c r="E125" s="58">
        <f>IF((('RAW DATA'!K124*12)/1000)&gt;15,15,(('RAW DATA'!K124*12)/1000))</f>
        <v>0</v>
      </c>
      <c r="F125" s="58">
        <f t="shared" si="6"/>
        <v>0</v>
      </c>
      <c r="G125" s="59">
        <f>'RAW DATA'!D124*1.25</f>
        <v>0</v>
      </c>
      <c r="H125" s="59">
        <f>'RAW DATA'!M124*1.2</f>
        <v>0</v>
      </c>
      <c r="I125" s="59">
        <f>'RAW DATA'!N124*1.2</f>
        <v>0</v>
      </c>
      <c r="J125" s="59">
        <f>'RAW DATA'!O124*1.2</f>
        <v>0</v>
      </c>
      <c r="K125" s="59">
        <f>'RAW DATA'!P124*1.2</f>
        <v>0</v>
      </c>
    </row>
    <row r="126" spans="2:11">
      <c r="B126" s="39" t="str">
        <f>('RAW DATA'!AC125&amp;'RAW DATA'!B125)</f>
        <v/>
      </c>
      <c r="C126" s="57" t="str">
        <f>('RAW DATA'!T125&amp;'RAW DATA'!U125)</f>
        <v/>
      </c>
      <c r="D126" s="56">
        <f>('RAW DATA'!E125)</f>
        <v>0</v>
      </c>
      <c r="E126" s="58">
        <f>IF((('RAW DATA'!K125*12)/1000)&gt;15,15,(('RAW DATA'!K125*12)/1000))</f>
        <v>0</v>
      </c>
      <c r="F126" s="58">
        <f t="shared" si="6"/>
        <v>0</v>
      </c>
      <c r="G126" s="59">
        <f>'RAW DATA'!D125*1.25</f>
        <v>0</v>
      </c>
      <c r="H126" s="59">
        <f>'RAW DATA'!M125*1.2</f>
        <v>0</v>
      </c>
      <c r="I126" s="59">
        <f>'RAW DATA'!N125*1.2</f>
        <v>0</v>
      </c>
      <c r="J126" s="59">
        <f>'RAW DATA'!O125*1.2</f>
        <v>0</v>
      </c>
      <c r="K126" s="59">
        <f>'RAW DATA'!P125*1.2</f>
        <v>0</v>
      </c>
    </row>
    <row r="127" spans="2:11">
      <c r="B127" s="39" t="str">
        <f>('RAW DATA'!AC126&amp;'RAW DATA'!B126)</f>
        <v/>
      </c>
      <c r="C127" s="57" t="str">
        <f>('RAW DATA'!T126&amp;'RAW DATA'!U126)</f>
        <v/>
      </c>
      <c r="D127" s="56">
        <f>('RAW DATA'!E126)</f>
        <v>0</v>
      </c>
      <c r="E127" s="58">
        <f>IF((('RAW DATA'!K126*12)/1000)&gt;15,15,(('RAW DATA'!K126*12)/1000))</f>
        <v>0</v>
      </c>
      <c r="F127" s="58">
        <f t="shared" si="6"/>
        <v>0</v>
      </c>
      <c r="G127" s="59">
        <f>'RAW DATA'!D126*1.25</f>
        <v>0</v>
      </c>
      <c r="H127" s="59">
        <f>'RAW DATA'!M126*1.2</f>
        <v>0</v>
      </c>
      <c r="I127" s="59">
        <f>'RAW DATA'!N126*1.2</f>
        <v>0</v>
      </c>
      <c r="J127" s="59">
        <f>'RAW DATA'!O126*1.2</f>
        <v>0</v>
      </c>
      <c r="K127" s="59">
        <f>'RAW DATA'!P126*1.2</f>
        <v>0</v>
      </c>
    </row>
    <row r="128" spans="2:11">
      <c r="B128" s="39" t="str">
        <f>('RAW DATA'!AC127&amp;'RAW DATA'!B127)</f>
        <v/>
      </c>
      <c r="C128" s="57" t="str">
        <f>('RAW DATA'!T127&amp;'RAW DATA'!U127)</f>
        <v/>
      </c>
      <c r="D128" s="56">
        <f>('RAW DATA'!E127)</f>
        <v>0</v>
      </c>
      <c r="E128" s="58">
        <f>IF((('RAW DATA'!K127*12)/1000)&gt;15,15,(('RAW DATA'!K127*12)/1000))</f>
        <v>0</v>
      </c>
      <c r="F128" s="58">
        <f t="shared" si="6"/>
        <v>0</v>
      </c>
      <c r="G128" s="59">
        <f>'RAW DATA'!D127*1.25</f>
        <v>0</v>
      </c>
      <c r="H128" s="59">
        <f>'RAW DATA'!M127*1.2</f>
        <v>0</v>
      </c>
      <c r="I128" s="59">
        <f>'RAW DATA'!N127*1.2</f>
        <v>0</v>
      </c>
      <c r="J128" s="59">
        <f>'RAW DATA'!O127*1.2</f>
        <v>0</v>
      </c>
      <c r="K128" s="59">
        <f>'RAW DATA'!P127*1.2</f>
        <v>0</v>
      </c>
    </row>
    <row r="129" spans="2:11">
      <c r="B129" s="39" t="str">
        <f>('RAW DATA'!AC128&amp;'RAW DATA'!B128)</f>
        <v/>
      </c>
      <c r="C129" s="57" t="str">
        <f>('RAW DATA'!T128&amp;'RAW DATA'!U128)</f>
        <v/>
      </c>
      <c r="D129" s="56">
        <f>('RAW DATA'!E128)</f>
        <v>0</v>
      </c>
      <c r="E129" s="58">
        <f>IF((('RAW DATA'!K128*12)/1000)&gt;15,15,(('RAW DATA'!K128*12)/1000))</f>
        <v>0</v>
      </c>
      <c r="F129" s="58">
        <f t="shared" si="6"/>
        <v>0</v>
      </c>
      <c r="G129" s="59">
        <f>'RAW DATA'!D128*1.25</f>
        <v>0</v>
      </c>
      <c r="H129" s="59">
        <f>'RAW DATA'!M128*1.2</f>
        <v>0</v>
      </c>
      <c r="I129" s="59">
        <f>'RAW DATA'!N128*1.2</f>
        <v>0</v>
      </c>
      <c r="J129" s="59">
        <f>'RAW DATA'!O128*1.2</f>
        <v>0</v>
      </c>
      <c r="K129" s="59">
        <f>'RAW DATA'!P128*1.2</f>
        <v>0</v>
      </c>
    </row>
    <row r="130" spans="2:11">
      <c r="B130" s="39" t="str">
        <f>('RAW DATA'!AC129&amp;'RAW DATA'!B129)</f>
        <v/>
      </c>
      <c r="C130" s="57" t="str">
        <f>('RAW DATA'!T129&amp;'RAW DATA'!U129)</f>
        <v/>
      </c>
      <c r="D130" s="56">
        <f>('RAW DATA'!E129)</f>
        <v>0</v>
      </c>
      <c r="E130" s="58">
        <f>IF((('RAW DATA'!K129*12)/1000)&gt;15,15,(('RAW DATA'!K129*12)/1000))</f>
        <v>0</v>
      </c>
      <c r="F130" s="58">
        <f t="shared" si="6"/>
        <v>0</v>
      </c>
      <c r="G130" s="59">
        <f>'RAW DATA'!D129*1.25</f>
        <v>0</v>
      </c>
      <c r="H130" s="59">
        <f>'RAW DATA'!M129*1.2</f>
        <v>0</v>
      </c>
      <c r="I130" s="59">
        <f>'RAW DATA'!N129*1.2</f>
        <v>0</v>
      </c>
      <c r="J130" s="59">
        <f>'RAW DATA'!O129*1.2</f>
        <v>0</v>
      </c>
      <c r="K130" s="59">
        <f>'RAW DATA'!P129*1.2</f>
        <v>0</v>
      </c>
    </row>
    <row r="131" spans="2:11">
      <c r="B131" s="39" t="str">
        <f>('RAW DATA'!AC130&amp;'RAW DATA'!B130)</f>
        <v/>
      </c>
      <c r="C131" s="57" t="str">
        <f>('RAW DATA'!T130&amp;'RAW DATA'!U130)</f>
        <v/>
      </c>
      <c r="D131" s="56">
        <f>('RAW DATA'!E130)</f>
        <v>0</v>
      </c>
      <c r="E131" s="58">
        <f>IF((('RAW DATA'!K130*12)/1000)&gt;15,15,(('RAW DATA'!K130*12)/1000))</f>
        <v>0</v>
      </c>
      <c r="F131" s="58">
        <f t="shared" si="6"/>
        <v>0</v>
      </c>
      <c r="G131" s="59">
        <f>'RAW DATA'!D130*1.25</f>
        <v>0</v>
      </c>
      <c r="H131" s="59">
        <f>'RAW DATA'!M130*1.2</f>
        <v>0</v>
      </c>
      <c r="I131" s="59">
        <f>'RAW DATA'!N130*1.2</f>
        <v>0</v>
      </c>
      <c r="J131" s="59">
        <f>'RAW DATA'!O130*1.2</f>
        <v>0</v>
      </c>
      <c r="K131" s="59">
        <f>'RAW DATA'!P130*1.2</f>
        <v>0</v>
      </c>
    </row>
    <row r="132" spans="2:11">
      <c r="B132" s="39" t="str">
        <f>('RAW DATA'!AC131&amp;'RAW DATA'!B131)</f>
        <v/>
      </c>
      <c r="C132" s="57" t="str">
        <f>('RAW DATA'!T131&amp;'RAW DATA'!U131)</f>
        <v/>
      </c>
      <c r="D132" s="56">
        <f>('RAW DATA'!E131)</f>
        <v>0</v>
      </c>
      <c r="E132" s="58">
        <f>IF((('RAW DATA'!K131*12)/1000)&gt;15,15,(('RAW DATA'!K131*12)/1000))</f>
        <v>0</v>
      </c>
      <c r="F132" s="58">
        <f t="shared" si="6"/>
        <v>0</v>
      </c>
      <c r="G132" s="59">
        <f>'RAW DATA'!D131*1.25</f>
        <v>0</v>
      </c>
      <c r="H132" s="59">
        <f>'RAW DATA'!M131*1.2</f>
        <v>0</v>
      </c>
      <c r="I132" s="59">
        <f>'RAW DATA'!N131*1.2</f>
        <v>0</v>
      </c>
      <c r="J132" s="59">
        <f>'RAW DATA'!O131*1.2</f>
        <v>0</v>
      </c>
      <c r="K132" s="59">
        <f>'RAW DATA'!P131*1.2</f>
        <v>0</v>
      </c>
    </row>
    <row r="133" spans="2:11">
      <c r="B133" s="39" t="str">
        <f>('RAW DATA'!AC132&amp;'RAW DATA'!B132)</f>
        <v/>
      </c>
      <c r="C133" s="57" t="str">
        <f>('RAW DATA'!T132&amp;'RAW DATA'!U132)</f>
        <v/>
      </c>
      <c r="D133" s="56">
        <f>('RAW DATA'!E132)</f>
        <v>0</v>
      </c>
      <c r="E133" s="58">
        <f>IF((('RAW DATA'!K132*12)/1000)&gt;15,15,(('RAW DATA'!K132*12)/1000))</f>
        <v>0</v>
      </c>
      <c r="F133" s="58">
        <f t="shared" si="6"/>
        <v>0</v>
      </c>
      <c r="G133" s="59">
        <f>'RAW DATA'!D132*1.25</f>
        <v>0</v>
      </c>
      <c r="H133" s="59">
        <f>'RAW DATA'!M132*1.2</f>
        <v>0</v>
      </c>
      <c r="I133" s="59">
        <f>'RAW DATA'!N132*1.2</f>
        <v>0</v>
      </c>
      <c r="J133" s="59">
        <f>'RAW DATA'!O132*1.2</f>
        <v>0</v>
      </c>
      <c r="K133" s="59">
        <f>'RAW DATA'!P132*1.2</f>
        <v>0</v>
      </c>
    </row>
    <row r="134" spans="2:11">
      <c r="B134" s="39" t="str">
        <f>('RAW DATA'!AC133&amp;'RAW DATA'!B133)</f>
        <v/>
      </c>
      <c r="C134" s="57" t="str">
        <f>('RAW DATA'!T133&amp;'RAW DATA'!U133)</f>
        <v/>
      </c>
      <c r="D134" s="56">
        <f>('RAW DATA'!E133)</f>
        <v>0</v>
      </c>
      <c r="E134" s="58">
        <f>IF((('RAW DATA'!K133*12)/1000)&gt;15,15,(('RAW DATA'!K133*12)/1000))</f>
        <v>0</v>
      </c>
      <c r="F134" s="58">
        <f t="shared" si="6"/>
        <v>0</v>
      </c>
      <c r="G134" s="59">
        <f>'RAW DATA'!D133*1.25</f>
        <v>0</v>
      </c>
      <c r="H134" s="59">
        <f>'RAW DATA'!M133*1.2</f>
        <v>0</v>
      </c>
      <c r="I134" s="59">
        <f>'RAW DATA'!N133*1.2</f>
        <v>0</v>
      </c>
      <c r="J134" s="59">
        <f>'RAW DATA'!O133*1.2</f>
        <v>0</v>
      </c>
      <c r="K134" s="59">
        <f>'RAW DATA'!P133*1.2</f>
        <v>0</v>
      </c>
    </row>
    <row r="135" spans="2:11">
      <c r="B135" s="39" t="str">
        <f>('RAW DATA'!AC134&amp;'RAW DATA'!B134)</f>
        <v/>
      </c>
      <c r="C135" s="57" t="str">
        <f>('RAW DATA'!T134&amp;'RAW DATA'!U134)</f>
        <v/>
      </c>
      <c r="D135" s="56">
        <f>('RAW DATA'!E134)</f>
        <v>0</v>
      </c>
      <c r="E135" s="58">
        <f>IF((('RAW DATA'!K134*12)/1000)&gt;15,15,(('RAW DATA'!K134*12)/1000))</f>
        <v>0</v>
      </c>
      <c r="F135" s="58">
        <f t="shared" si="6"/>
        <v>0</v>
      </c>
      <c r="G135" s="59">
        <f>'RAW DATA'!D134*1.25</f>
        <v>0</v>
      </c>
      <c r="H135" s="59">
        <f>'RAW DATA'!M134*1.2</f>
        <v>0</v>
      </c>
      <c r="I135" s="59">
        <f>'RAW DATA'!N134*1.2</f>
        <v>0</v>
      </c>
      <c r="J135" s="59">
        <f>'RAW DATA'!O134*1.2</f>
        <v>0</v>
      </c>
      <c r="K135" s="59">
        <f>'RAW DATA'!P134*1.2</f>
        <v>0</v>
      </c>
    </row>
    <row r="136" spans="2:11">
      <c r="B136" s="39" t="str">
        <f>('RAW DATA'!AC135&amp;'RAW DATA'!B135)</f>
        <v/>
      </c>
      <c r="C136" s="57" t="str">
        <f>('RAW DATA'!T135&amp;'RAW DATA'!U135)</f>
        <v/>
      </c>
      <c r="D136" s="56">
        <f>('RAW DATA'!E135)</f>
        <v>0</v>
      </c>
      <c r="E136" s="58">
        <f>IF((('RAW DATA'!K135*12)/1000)&gt;15,15,(('RAW DATA'!K135*12)/1000))</f>
        <v>0</v>
      </c>
      <c r="F136" s="58">
        <f t="shared" si="6"/>
        <v>0</v>
      </c>
      <c r="G136" s="59">
        <f>'RAW DATA'!D135*1.25</f>
        <v>0</v>
      </c>
      <c r="H136" s="59">
        <f>'RAW DATA'!M135*1.2</f>
        <v>0</v>
      </c>
      <c r="I136" s="59">
        <f>'RAW DATA'!N135*1.2</f>
        <v>0</v>
      </c>
      <c r="J136" s="59">
        <f>'RAW DATA'!O135*1.2</f>
        <v>0</v>
      </c>
      <c r="K136" s="59">
        <f>'RAW DATA'!P135*1.2</f>
        <v>0</v>
      </c>
    </row>
    <row r="137" spans="2:11">
      <c r="B137" s="39" t="str">
        <f>('RAW DATA'!AC136&amp;'RAW DATA'!B136)</f>
        <v/>
      </c>
      <c r="C137" s="57" t="str">
        <f>('RAW DATA'!T136&amp;'RAW DATA'!U136)</f>
        <v/>
      </c>
      <c r="D137" s="56">
        <f>('RAW DATA'!E136)</f>
        <v>0</v>
      </c>
      <c r="E137" s="58">
        <f>IF((('RAW DATA'!K136*12)/1000)&gt;15,15,(('RAW DATA'!K136*12)/1000))</f>
        <v>0</v>
      </c>
      <c r="F137" s="58">
        <f t="shared" si="6"/>
        <v>0</v>
      </c>
      <c r="G137" s="59">
        <f>'RAW DATA'!D136*1.25</f>
        <v>0</v>
      </c>
      <c r="H137" s="59">
        <f>'RAW DATA'!M136*1.2</f>
        <v>0</v>
      </c>
      <c r="I137" s="59">
        <f>'RAW DATA'!N136*1.2</f>
        <v>0</v>
      </c>
      <c r="J137" s="59">
        <f>'RAW DATA'!O136*1.2</f>
        <v>0</v>
      </c>
      <c r="K137" s="59">
        <f>'RAW DATA'!P136*1.2</f>
        <v>0</v>
      </c>
    </row>
    <row r="138" spans="2:11">
      <c r="B138" s="39" t="str">
        <f>('RAW DATA'!AC137&amp;'RAW DATA'!B137)</f>
        <v/>
      </c>
      <c r="C138" s="57" t="str">
        <f>('RAW DATA'!T137&amp;'RAW DATA'!U137)</f>
        <v/>
      </c>
      <c r="D138" s="56">
        <f>('RAW DATA'!E137)</f>
        <v>0</v>
      </c>
      <c r="E138" s="58">
        <f>IF((('RAW DATA'!K137*12)/1000)&gt;15,15,(('RAW DATA'!K137*12)/1000))</f>
        <v>0</v>
      </c>
      <c r="F138" s="58">
        <f t="shared" si="6"/>
        <v>0</v>
      </c>
      <c r="G138" s="59">
        <f>'RAW DATA'!D137*1.25</f>
        <v>0</v>
      </c>
      <c r="H138" s="59">
        <f>'RAW DATA'!M137*1.2</f>
        <v>0</v>
      </c>
      <c r="I138" s="59">
        <f>'RAW DATA'!N137*1.2</f>
        <v>0</v>
      </c>
      <c r="J138" s="59">
        <f>'RAW DATA'!O137*1.2</f>
        <v>0</v>
      </c>
      <c r="K138" s="59">
        <f>'RAW DATA'!P137*1.2</f>
        <v>0</v>
      </c>
    </row>
    <row r="139" spans="2:11">
      <c r="B139" s="39" t="str">
        <f>('RAW DATA'!AC138&amp;'RAW DATA'!B138)</f>
        <v/>
      </c>
      <c r="C139" s="57" t="str">
        <f>('RAW DATA'!T138&amp;'RAW DATA'!U138)</f>
        <v/>
      </c>
      <c r="D139" s="56">
        <f>('RAW DATA'!E138)</f>
        <v>0</v>
      </c>
      <c r="E139" s="58">
        <f>IF((('RAW DATA'!K138*12)/1000)&gt;15,15,(('RAW DATA'!K138*12)/1000))</f>
        <v>0</v>
      </c>
      <c r="F139" s="58">
        <f t="shared" si="6"/>
        <v>0</v>
      </c>
      <c r="G139" s="59">
        <f>'RAW DATA'!D138*1.25</f>
        <v>0</v>
      </c>
      <c r="H139" s="59">
        <f>'RAW DATA'!M138*1.2</f>
        <v>0</v>
      </c>
      <c r="I139" s="59">
        <f>'RAW DATA'!N138*1.2</f>
        <v>0</v>
      </c>
      <c r="J139" s="59">
        <f>'RAW DATA'!O138*1.2</f>
        <v>0</v>
      </c>
      <c r="K139" s="59">
        <f>'RAW DATA'!P138*1.2</f>
        <v>0</v>
      </c>
    </row>
    <row r="140" spans="2:11">
      <c r="B140" s="39" t="str">
        <f>('RAW DATA'!AC139&amp;'RAW DATA'!B139)</f>
        <v/>
      </c>
      <c r="C140" s="57" t="str">
        <f>('RAW DATA'!T139&amp;'RAW DATA'!U139)</f>
        <v/>
      </c>
      <c r="D140" s="56">
        <f>('RAW DATA'!E139)</f>
        <v>0</v>
      </c>
      <c r="E140" s="58">
        <f>IF((('RAW DATA'!K139*12)/1000)&gt;15,15,(('RAW DATA'!K139*12)/1000))</f>
        <v>0</v>
      </c>
      <c r="F140" s="58">
        <f t="shared" si="6"/>
        <v>0</v>
      </c>
      <c r="G140" s="59">
        <f>'RAW DATA'!D139*1.25</f>
        <v>0</v>
      </c>
      <c r="H140" s="59">
        <f>'RAW DATA'!M139*1.2</f>
        <v>0</v>
      </c>
      <c r="I140" s="59">
        <f>'RAW DATA'!N139*1.2</f>
        <v>0</v>
      </c>
      <c r="J140" s="59">
        <f>'RAW DATA'!O139*1.2</f>
        <v>0</v>
      </c>
      <c r="K140" s="59">
        <f>'RAW DATA'!P139*1.2</f>
        <v>0</v>
      </c>
    </row>
    <row r="141" spans="2:11">
      <c r="B141" s="39" t="str">
        <f>('RAW DATA'!AC140&amp;'RAW DATA'!B140)</f>
        <v/>
      </c>
      <c r="C141" s="57" t="str">
        <f>('RAW DATA'!T140&amp;'RAW DATA'!U140)</f>
        <v/>
      </c>
      <c r="D141" s="56">
        <f>('RAW DATA'!E140)</f>
        <v>0</v>
      </c>
      <c r="E141" s="58">
        <f>IF((('RAW DATA'!K140*12)/1000)&gt;15,15,(('RAW DATA'!K140*12)/1000))</f>
        <v>0</v>
      </c>
      <c r="F141" s="58">
        <f t="shared" si="6"/>
        <v>0</v>
      </c>
      <c r="G141" s="59">
        <f>'RAW DATA'!D140*1.25</f>
        <v>0</v>
      </c>
      <c r="H141" s="59">
        <f>'RAW DATA'!M140*1.2</f>
        <v>0</v>
      </c>
      <c r="I141" s="59">
        <f>'RAW DATA'!N140*1.2</f>
        <v>0</v>
      </c>
      <c r="J141" s="59">
        <f>'RAW DATA'!O140*1.2</f>
        <v>0</v>
      </c>
      <c r="K141" s="59">
        <f>'RAW DATA'!P140*1.2</f>
        <v>0</v>
      </c>
    </row>
    <row r="142" spans="2:11">
      <c r="B142" s="39" t="str">
        <f>('RAW DATA'!AC141&amp;'RAW DATA'!B141)</f>
        <v/>
      </c>
      <c r="C142" s="57" t="str">
        <f>('RAW DATA'!T141&amp;'RAW DATA'!U141)</f>
        <v/>
      </c>
      <c r="D142" s="56">
        <f>('RAW DATA'!E141)</f>
        <v>0</v>
      </c>
      <c r="E142" s="58">
        <f>IF((('RAW DATA'!K141*12)/1000)&gt;15,15,(('RAW DATA'!K141*12)/1000))</f>
        <v>0</v>
      </c>
      <c r="F142" s="58">
        <f t="shared" si="6"/>
        <v>0</v>
      </c>
      <c r="G142" s="59">
        <f>'RAW DATA'!D141*1.25</f>
        <v>0</v>
      </c>
      <c r="H142" s="59">
        <f>'RAW DATA'!M141*1.2</f>
        <v>0</v>
      </c>
      <c r="I142" s="59">
        <f>'RAW DATA'!N141*1.2</f>
        <v>0</v>
      </c>
      <c r="J142" s="59">
        <f>'RAW DATA'!O141*1.2</f>
        <v>0</v>
      </c>
      <c r="K142" s="59">
        <f>'RAW DATA'!P141*1.2</f>
        <v>0</v>
      </c>
    </row>
    <row r="143" spans="2:11">
      <c r="B143" s="39" t="str">
        <f>('RAW DATA'!AC142&amp;'RAW DATA'!B142)</f>
        <v/>
      </c>
      <c r="C143" s="57" t="str">
        <f>('RAW DATA'!T142&amp;'RAW DATA'!U142)</f>
        <v/>
      </c>
      <c r="D143" s="56">
        <f>('RAW DATA'!E142)</f>
        <v>0</v>
      </c>
      <c r="E143" s="58">
        <f>IF((('RAW DATA'!K142*12)/1000)&gt;15,15,(('RAW DATA'!K142*12)/1000))</f>
        <v>0</v>
      </c>
      <c r="F143" s="58">
        <f t="shared" si="6"/>
        <v>0</v>
      </c>
      <c r="G143" s="59">
        <f>'RAW DATA'!D142*1.25</f>
        <v>0</v>
      </c>
      <c r="H143" s="59">
        <f>'RAW DATA'!M142*1.2</f>
        <v>0</v>
      </c>
      <c r="I143" s="59">
        <f>'RAW DATA'!N142*1.2</f>
        <v>0</v>
      </c>
      <c r="J143" s="59">
        <f>'RAW DATA'!O142*1.2</f>
        <v>0</v>
      </c>
      <c r="K143" s="59">
        <f>'RAW DATA'!P142*1.2</f>
        <v>0</v>
      </c>
    </row>
    <row r="144" spans="2:11">
      <c r="B144" s="39" t="str">
        <f>('RAW DATA'!AC143&amp;'RAW DATA'!B143)</f>
        <v/>
      </c>
      <c r="C144" s="57" t="str">
        <f>('RAW DATA'!T143&amp;'RAW DATA'!U143)</f>
        <v/>
      </c>
      <c r="D144" s="56">
        <f>('RAW DATA'!E143)</f>
        <v>0</v>
      </c>
      <c r="E144" s="58">
        <f>IF((('RAW DATA'!K143*12)/1000)&gt;15,15,(('RAW DATA'!K143*12)/1000))</f>
        <v>0</v>
      </c>
      <c r="F144" s="58">
        <f t="shared" si="6"/>
        <v>0</v>
      </c>
      <c r="G144" s="59">
        <f>'RAW DATA'!D143*1.25</f>
        <v>0</v>
      </c>
      <c r="H144" s="59">
        <f>'RAW DATA'!M143*1.2</f>
        <v>0</v>
      </c>
      <c r="I144" s="59">
        <f>'RAW DATA'!N143*1.2</f>
        <v>0</v>
      </c>
      <c r="J144" s="59">
        <f>'RAW DATA'!O143*1.2</f>
        <v>0</v>
      </c>
      <c r="K144" s="59">
        <f>'RAW DATA'!P143*1.2</f>
        <v>0</v>
      </c>
    </row>
    <row r="145" spans="2:11">
      <c r="B145" s="39" t="str">
        <f>('RAW DATA'!AC144&amp;'RAW DATA'!B144)</f>
        <v/>
      </c>
      <c r="C145" s="57" t="str">
        <f>('RAW DATA'!T144&amp;'RAW DATA'!U144)</f>
        <v/>
      </c>
      <c r="D145" s="56">
        <f>('RAW DATA'!E144)</f>
        <v>0</v>
      </c>
      <c r="E145" s="58">
        <f>IF((('RAW DATA'!K144*12)/1000)&gt;15,15,(('RAW DATA'!K144*12)/1000))</f>
        <v>0</v>
      </c>
      <c r="F145" s="58">
        <f t="shared" si="6"/>
        <v>0</v>
      </c>
      <c r="G145" s="59">
        <f>'RAW DATA'!D144*1.25</f>
        <v>0</v>
      </c>
      <c r="H145" s="59">
        <f>'RAW DATA'!M144*1.2</f>
        <v>0</v>
      </c>
      <c r="I145" s="59">
        <f>'RAW DATA'!N144*1.2</f>
        <v>0</v>
      </c>
      <c r="J145" s="59">
        <f>'RAW DATA'!O144*1.2</f>
        <v>0</v>
      </c>
      <c r="K145" s="59">
        <f>'RAW DATA'!P144*1.2</f>
        <v>0</v>
      </c>
    </row>
    <row r="146" spans="2:11">
      <c r="B146" s="39" t="str">
        <f>('RAW DATA'!AC145&amp;'RAW DATA'!B145)</f>
        <v/>
      </c>
      <c r="C146" s="57" t="str">
        <f>('RAW DATA'!T145&amp;'RAW DATA'!U145)</f>
        <v/>
      </c>
      <c r="D146" s="56">
        <f>('RAW DATA'!E145)</f>
        <v>0</v>
      </c>
      <c r="E146" s="58">
        <f>IF((('RAW DATA'!K145*12)/1000)&gt;15,15,(('RAW DATA'!K145*12)/1000))</f>
        <v>0</v>
      </c>
      <c r="F146" s="58">
        <f t="shared" si="6"/>
        <v>0</v>
      </c>
      <c r="G146" s="59">
        <f>'RAW DATA'!D145*1.25</f>
        <v>0</v>
      </c>
      <c r="H146" s="59">
        <f>'RAW DATA'!M145*1.2</f>
        <v>0</v>
      </c>
      <c r="I146" s="59">
        <f>'RAW DATA'!N145*1.2</f>
        <v>0</v>
      </c>
      <c r="J146" s="59">
        <f>'RAW DATA'!O145*1.2</f>
        <v>0</v>
      </c>
      <c r="K146" s="59">
        <f>'RAW DATA'!P145*1.2</f>
        <v>0</v>
      </c>
    </row>
    <row r="147" spans="2:11">
      <c r="B147" s="39" t="str">
        <f>('RAW DATA'!AC146&amp;'RAW DATA'!B146)</f>
        <v/>
      </c>
      <c r="C147" s="57" t="str">
        <f>('RAW DATA'!T146&amp;'RAW DATA'!U146)</f>
        <v/>
      </c>
      <c r="D147" s="56">
        <f>('RAW DATA'!E146)</f>
        <v>0</v>
      </c>
      <c r="E147" s="58">
        <f>IF((('RAW DATA'!K146*12)/1000)&gt;15,15,(('RAW DATA'!K146*12)/1000))</f>
        <v>0</v>
      </c>
      <c r="F147" s="58">
        <f t="shared" si="6"/>
        <v>0</v>
      </c>
      <c r="G147" s="59">
        <f>'RAW DATA'!D146*1.25</f>
        <v>0</v>
      </c>
      <c r="H147" s="59">
        <f>'RAW DATA'!M146*1.2</f>
        <v>0</v>
      </c>
      <c r="I147" s="59">
        <f>'RAW DATA'!N146*1.2</f>
        <v>0</v>
      </c>
      <c r="J147" s="59">
        <f>'RAW DATA'!O146*1.2</f>
        <v>0</v>
      </c>
      <c r="K147" s="59">
        <f>'RAW DATA'!P146*1.2</f>
        <v>0</v>
      </c>
    </row>
    <row r="148" spans="2:11">
      <c r="B148" s="39" t="str">
        <f>('RAW DATA'!AC147&amp;'RAW DATA'!B147)</f>
        <v/>
      </c>
      <c r="C148" s="57" t="str">
        <f>('RAW DATA'!T147&amp;'RAW DATA'!U147)</f>
        <v/>
      </c>
      <c r="D148" s="56">
        <f>('RAW DATA'!E147)</f>
        <v>0</v>
      </c>
      <c r="E148" s="58">
        <f>IF((('RAW DATA'!K147*12)/1000)&gt;15,15,(('RAW DATA'!K147*12)/1000))</f>
        <v>0</v>
      </c>
      <c r="F148" s="58">
        <f t="shared" si="6"/>
        <v>0</v>
      </c>
      <c r="G148" s="59">
        <f>'RAW DATA'!D147*1.25</f>
        <v>0</v>
      </c>
      <c r="H148" s="59">
        <f>'RAW DATA'!M147*1.2</f>
        <v>0</v>
      </c>
      <c r="I148" s="59">
        <f>'RAW DATA'!N147*1.2</f>
        <v>0</v>
      </c>
      <c r="J148" s="59">
        <f>'RAW DATA'!O147*1.2</f>
        <v>0</v>
      </c>
      <c r="K148" s="59">
        <f>'RAW DATA'!P147*1.2</f>
        <v>0</v>
      </c>
    </row>
    <row r="149" spans="2:11">
      <c r="B149" s="39" t="str">
        <f>('RAW DATA'!AC148&amp;'RAW DATA'!B148)</f>
        <v/>
      </c>
      <c r="C149" s="57" t="str">
        <f>('RAW DATA'!T148&amp;'RAW DATA'!U148)</f>
        <v/>
      </c>
      <c r="D149" s="56">
        <f>('RAW DATA'!E148)</f>
        <v>0</v>
      </c>
      <c r="E149" s="58">
        <f>IF((('RAW DATA'!K148*12)/1000)&gt;15,15,(('RAW DATA'!K148*12)/1000))</f>
        <v>0</v>
      </c>
      <c r="F149" s="58">
        <f t="shared" si="6"/>
        <v>0</v>
      </c>
      <c r="G149" s="59">
        <f>'RAW DATA'!D148*1.25</f>
        <v>0</v>
      </c>
      <c r="H149" s="59">
        <f>'RAW DATA'!M148*1.2</f>
        <v>0</v>
      </c>
      <c r="I149" s="59">
        <f>'RAW DATA'!N148*1.2</f>
        <v>0</v>
      </c>
      <c r="J149" s="59">
        <f>'RAW DATA'!O148*1.2</f>
        <v>0</v>
      </c>
      <c r="K149" s="59">
        <f>'RAW DATA'!P148*1.2</f>
        <v>0</v>
      </c>
    </row>
    <row r="150" spans="2:11">
      <c r="B150" s="63"/>
      <c r="C150" s="64"/>
      <c r="D150" s="63"/>
      <c r="E150" s="65"/>
      <c r="F150" s="65"/>
      <c r="G150" s="66"/>
      <c r="H150" s="66"/>
      <c r="I150" s="66"/>
      <c r="J150" s="66"/>
      <c r="K150" s="66"/>
    </row>
    <row r="151" spans="2:11">
      <c r="B151" s="40"/>
      <c r="C151" s="60"/>
      <c r="D151" s="40"/>
      <c r="E151" s="61"/>
      <c r="F151" s="61"/>
      <c r="G151" s="62"/>
      <c r="H151" s="62"/>
      <c r="I151" s="62"/>
      <c r="J151" s="62"/>
      <c r="K151" s="62"/>
    </row>
    <row r="152" spans="2:11">
      <c r="B152" s="40"/>
      <c r="C152" s="60"/>
      <c r="D152" s="40"/>
      <c r="E152" s="61"/>
      <c r="F152" s="61"/>
      <c r="G152" s="62"/>
      <c r="H152" s="62"/>
      <c r="I152" s="62"/>
      <c r="J152" s="62"/>
      <c r="K152" s="62"/>
    </row>
    <row r="153" spans="2:11">
      <c r="B153" s="40"/>
      <c r="C153" s="60"/>
      <c r="D153" s="40"/>
      <c r="E153" s="61"/>
      <c r="F153" s="61"/>
      <c r="G153" s="62"/>
      <c r="H153" s="62"/>
      <c r="I153" s="62"/>
      <c r="J153" s="62"/>
      <c r="K153" s="62"/>
    </row>
    <row r="154" spans="2:11">
      <c r="B154" s="40"/>
      <c r="C154" s="60"/>
      <c r="D154" s="40"/>
      <c r="E154" s="61"/>
      <c r="F154" s="61"/>
      <c r="G154" s="62"/>
      <c r="H154" s="62"/>
      <c r="I154" s="62"/>
      <c r="J154" s="62"/>
      <c r="K154" s="62"/>
    </row>
    <row r="155" spans="2:11">
      <c r="B155" s="40"/>
      <c r="C155" s="60"/>
      <c r="D155" s="40"/>
      <c r="E155" s="61"/>
      <c r="F155" s="61"/>
      <c r="G155" s="62"/>
      <c r="H155" s="62"/>
      <c r="I155" s="62"/>
      <c r="J155" s="62"/>
      <c r="K155" s="62"/>
    </row>
    <row r="156" spans="2:11">
      <c r="B156" s="40"/>
      <c r="C156" s="60"/>
      <c r="D156" s="40"/>
      <c r="E156" s="61"/>
      <c r="F156" s="61"/>
      <c r="G156" s="62"/>
      <c r="H156" s="62"/>
      <c r="I156" s="62"/>
      <c r="J156" s="62"/>
      <c r="K156" s="62"/>
    </row>
    <row r="157" spans="2:11">
      <c r="B157" s="40"/>
      <c r="C157" s="60"/>
      <c r="D157" s="40"/>
      <c r="E157" s="61"/>
      <c r="F157" s="61"/>
      <c r="G157" s="62"/>
      <c r="H157" s="62"/>
      <c r="I157" s="62"/>
      <c r="J157" s="62"/>
      <c r="K157" s="62"/>
    </row>
    <row r="158" spans="2:11">
      <c r="B158" s="40"/>
      <c r="C158" s="60"/>
      <c r="D158" s="40"/>
      <c r="E158" s="61"/>
      <c r="F158" s="61"/>
      <c r="G158" s="62"/>
      <c r="H158" s="62"/>
      <c r="I158" s="62"/>
      <c r="J158" s="62"/>
      <c r="K158" s="62"/>
    </row>
    <row r="159" spans="2:11">
      <c r="B159" s="40"/>
      <c r="C159" s="60"/>
      <c r="D159" s="40"/>
      <c r="E159" s="61"/>
      <c r="F159" s="61"/>
      <c r="G159" s="62"/>
      <c r="H159" s="62"/>
      <c r="I159" s="62"/>
      <c r="J159" s="62"/>
      <c r="K159" s="62"/>
    </row>
    <row r="160" spans="2:11">
      <c r="B160" s="40"/>
      <c r="C160" s="60"/>
      <c r="D160" s="40"/>
      <c r="E160" s="61"/>
      <c r="F160" s="61"/>
      <c r="G160" s="62"/>
      <c r="H160" s="62"/>
      <c r="I160" s="62"/>
      <c r="J160" s="62"/>
      <c r="K160" s="62"/>
    </row>
  </sheetData>
  <mergeCells count="7">
    <mergeCell ref="H1:K1"/>
    <mergeCell ref="B1:B2"/>
    <mergeCell ref="C1:C2"/>
    <mergeCell ref="D1:D2"/>
    <mergeCell ref="G1:G2"/>
    <mergeCell ref="F1:F2"/>
    <mergeCell ref="E1:E2"/>
  </mergeCells>
  <phoneticPr fontId="11" type="noConversion"/>
  <conditionalFormatting sqref="C3:C160">
    <cfRule type="containsText" dxfId="99" priority="13" operator="containsText" text="U">
      <formula>NOT(ISERROR(SEARCH("U",C3)))</formula>
    </cfRule>
    <cfRule type="containsText" dxfId="98" priority="14" operator="containsText" text="C">
      <formula>NOT(ISERROR(SEARCH("C",C3)))</formula>
    </cfRule>
    <cfRule type="containsText" dxfId="97" priority="15" operator="containsText" text="B">
      <formula>NOT(ISERROR(SEARCH("B",C3)))</formula>
    </cfRule>
    <cfRule type="containsText" dxfId="96" priority="16" operator="containsText" text="A">
      <formula>NOT(ISERROR(SEARCH("A",C3)))</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86DE-696A-4B93-94D5-BE310AD0C622}">
  <dimension ref="A1:AF455"/>
  <sheetViews>
    <sheetView zoomScale="64" zoomScaleNormal="64" workbookViewId="0">
      <selection activeCell="E5" sqref="E5"/>
    </sheetView>
  </sheetViews>
  <sheetFormatPr defaultColWidth="11.28515625" defaultRowHeight="14.25"/>
  <cols>
    <col min="1" max="1" width="12.85546875" style="22" customWidth="1"/>
    <col min="2" max="2" width="25.85546875" style="28" customWidth="1"/>
    <col min="3" max="3" width="11.28515625" style="22"/>
    <col min="4" max="4" width="16.85546875" style="22" customWidth="1"/>
    <col min="5" max="5" width="16.7109375" style="22" customWidth="1"/>
    <col min="6" max="6" width="28.28515625" style="130" customWidth="1"/>
    <col min="7" max="7" width="28.140625" style="22" bestFit="1" customWidth="1"/>
    <col min="8" max="8" width="14.140625" style="22" bestFit="1" customWidth="1"/>
    <col min="9" max="9" width="26.28515625" style="22" bestFit="1" customWidth="1"/>
    <col min="10" max="10" width="12" style="22" customWidth="1"/>
    <col min="11" max="11" width="14.28515625" style="22" bestFit="1" customWidth="1"/>
    <col min="12" max="13" width="11.5703125" style="22" bestFit="1" customWidth="1"/>
    <col min="14" max="14" width="10.85546875" style="22" bestFit="1" customWidth="1"/>
    <col min="15" max="15" width="12.85546875" style="22" bestFit="1" customWidth="1"/>
    <col min="16" max="16" width="14.85546875" style="22" customWidth="1"/>
    <col min="17" max="17" width="11.42578125" style="22" bestFit="1" customWidth="1"/>
    <col min="18" max="18" width="12.5703125" style="22" bestFit="1" customWidth="1"/>
    <col min="19" max="19" width="11.140625" style="22" bestFit="1" customWidth="1"/>
    <col min="20" max="20" width="13.7109375" style="22" bestFit="1" customWidth="1"/>
    <col min="21" max="21" width="63.42578125" style="22" customWidth="1"/>
    <col min="22" max="16384" width="11.28515625" style="22"/>
  </cols>
  <sheetData>
    <row r="1" spans="1:32" ht="15" customHeight="1">
      <c r="A1" s="169" t="s">
        <v>466</v>
      </c>
      <c r="B1" s="170"/>
      <c r="C1" s="171"/>
      <c r="D1" s="172" t="s">
        <v>467</v>
      </c>
      <c r="E1" s="173"/>
      <c r="F1" s="173"/>
      <c r="G1" s="173"/>
      <c r="H1" s="173"/>
      <c r="I1" s="173"/>
      <c r="J1" s="173"/>
      <c r="K1" s="173"/>
      <c r="L1" s="174"/>
      <c r="M1" s="175" t="s">
        <v>468</v>
      </c>
      <c r="N1" s="176"/>
      <c r="O1" s="176"/>
      <c r="P1" s="177"/>
      <c r="Q1" s="175" t="s">
        <v>469</v>
      </c>
      <c r="R1" s="176"/>
      <c r="S1" s="176"/>
      <c r="T1" s="177"/>
      <c r="U1" s="147" t="s">
        <v>470</v>
      </c>
      <c r="V1" s="137"/>
    </row>
    <row r="2" spans="1:32" s="143" customFormat="1" ht="93.75" customHeight="1">
      <c r="A2" s="141" t="s">
        <v>56</v>
      </c>
      <c r="B2" s="141" t="s">
        <v>1</v>
      </c>
      <c r="C2" s="141" t="s">
        <v>448</v>
      </c>
      <c r="D2" s="145" t="s">
        <v>449</v>
      </c>
      <c r="E2" s="145" t="s">
        <v>450</v>
      </c>
      <c r="F2" s="145" t="s">
        <v>451</v>
      </c>
      <c r="G2" s="145" t="s">
        <v>452</v>
      </c>
      <c r="H2" s="145" t="s">
        <v>453</v>
      </c>
      <c r="I2" s="145" t="s">
        <v>454</v>
      </c>
      <c r="J2" s="145" t="s">
        <v>455</v>
      </c>
      <c r="K2" s="145" t="s">
        <v>456</v>
      </c>
      <c r="L2" s="145" t="s">
        <v>457</v>
      </c>
      <c r="M2" s="145" t="s">
        <v>458</v>
      </c>
      <c r="N2" s="145" t="s">
        <v>459</v>
      </c>
      <c r="O2" s="145" t="s">
        <v>460</v>
      </c>
      <c r="P2" s="145" t="s">
        <v>461</v>
      </c>
      <c r="Q2" s="145" t="s">
        <v>462</v>
      </c>
      <c r="R2" s="146" t="s">
        <v>463</v>
      </c>
      <c r="S2" s="145" t="s">
        <v>464</v>
      </c>
      <c r="T2" s="145" t="s">
        <v>465</v>
      </c>
      <c r="U2" s="145"/>
      <c r="V2" s="142"/>
      <c r="X2" s="43" t="s">
        <v>39</v>
      </c>
      <c r="Y2" s="43" t="s">
        <v>40</v>
      </c>
      <c r="Z2" s="43" t="s">
        <v>41</v>
      </c>
      <c r="AA2" s="43" t="s">
        <v>42</v>
      </c>
      <c r="AB2" s="43" t="s">
        <v>43</v>
      </c>
      <c r="AC2" s="43" t="s">
        <v>44</v>
      </c>
      <c r="AD2" s="43" t="s">
        <v>58</v>
      </c>
      <c r="AE2" s="43" t="s">
        <v>382</v>
      </c>
      <c r="AF2" s="43" t="s">
        <v>37</v>
      </c>
    </row>
    <row r="3" spans="1:32" ht="57">
      <c r="A3" s="32" t="str">
        <f>AE3 &amp; AF3 &amp;""</f>
        <v>{RAW_DATA!Prefix}{RAW_DATA!TREENUM}</v>
      </c>
      <c r="B3" s="32" t="s">
        <v>384</v>
      </c>
      <c r="C3" s="144" t="e">
        <f>AD3</f>
        <v>#VALUE!</v>
      </c>
      <c r="D3" s="32" t="s">
        <v>430</v>
      </c>
      <c r="E3" s="32" t="s">
        <v>431</v>
      </c>
      <c r="F3" s="33" t="s">
        <v>432</v>
      </c>
      <c r="G3" s="33" t="s">
        <v>433</v>
      </c>
      <c r="H3" s="34" t="s">
        <v>434</v>
      </c>
      <c r="I3" s="35" t="s">
        <v>435</v>
      </c>
      <c r="J3" s="32" t="s">
        <v>436</v>
      </c>
      <c r="K3" s="29" t="s">
        <v>437</v>
      </c>
      <c r="L3" s="39" t="s">
        <v>438</v>
      </c>
      <c r="M3" s="29" t="s">
        <v>439</v>
      </c>
      <c r="N3" s="29" t="s">
        <v>440</v>
      </c>
      <c r="O3" s="29" t="s">
        <v>441</v>
      </c>
      <c r="P3" s="29" t="s">
        <v>442</v>
      </c>
      <c r="Q3" s="29" t="s">
        <v>443</v>
      </c>
      <c r="R3" s="29" t="s">
        <v>444</v>
      </c>
      <c r="S3" s="29" t="s">
        <v>445</v>
      </c>
      <c r="T3" s="29" t="s">
        <v>446</v>
      </c>
      <c r="U3" s="29" t="s">
        <v>447</v>
      </c>
      <c r="V3" s="137"/>
      <c r="X3" s="43" t="s">
        <v>389</v>
      </c>
      <c r="Y3" s="43" t="s">
        <v>390</v>
      </c>
      <c r="Z3" s="119" t="s">
        <v>391</v>
      </c>
      <c r="AA3" s="119" t="s">
        <v>392</v>
      </c>
      <c r="AB3" s="119" t="s">
        <v>393</v>
      </c>
      <c r="AC3" s="119" t="s">
        <v>394</v>
      </c>
      <c r="AD3" s="135" t="e">
        <f>IF(X3&gt;=5, SUM(SQRT((Y3*Y3)*X3)), SUM(SQRT((Y3*Y3)+(Z3*Z3)+(AA3*AA3)+(AB3*AB3)+(AC3*AC3))))</f>
        <v>#VALUE!</v>
      </c>
      <c r="AE3" s="43" t="s">
        <v>387</v>
      </c>
      <c r="AF3" s="43" t="s">
        <v>385</v>
      </c>
    </row>
    <row r="4" spans="1:32">
      <c r="A4" s="32" t="str">
        <f t="shared" ref="A4:A67" si="0">AE4 &amp; AF4 &amp;""</f>
        <v/>
      </c>
      <c r="B4" s="32"/>
      <c r="C4" s="144">
        <f>AD4</f>
        <v>0</v>
      </c>
      <c r="D4" s="32"/>
      <c r="E4" s="32"/>
      <c r="F4" s="33"/>
      <c r="G4" s="33"/>
      <c r="H4" s="34"/>
      <c r="I4" s="35"/>
      <c r="J4" s="32"/>
      <c r="K4" s="29"/>
      <c r="L4" s="39"/>
      <c r="M4" s="29"/>
      <c r="N4" s="29"/>
      <c r="O4" s="29"/>
      <c r="P4" s="29"/>
      <c r="Q4" s="29"/>
      <c r="R4" s="29"/>
      <c r="S4" s="29"/>
      <c r="T4" s="29"/>
      <c r="U4" s="29"/>
      <c r="V4" s="137"/>
    </row>
    <row r="5" spans="1:32">
      <c r="A5" s="32" t="str">
        <f t="shared" si="0"/>
        <v/>
      </c>
      <c r="B5" s="32"/>
      <c r="C5" s="144">
        <f t="shared" ref="C5:C68" si="1">AD5</f>
        <v>0</v>
      </c>
      <c r="D5" s="32"/>
      <c r="E5" s="32"/>
      <c r="F5" s="33"/>
      <c r="G5" s="33"/>
      <c r="H5" s="34"/>
      <c r="I5" s="35"/>
      <c r="J5" s="32"/>
      <c r="K5" s="29"/>
      <c r="L5" s="39"/>
      <c r="M5" s="29"/>
      <c r="N5" s="29"/>
      <c r="O5" s="29"/>
      <c r="P5" s="29"/>
      <c r="Q5" s="29"/>
      <c r="R5" s="29"/>
      <c r="S5" s="29"/>
      <c r="T5" s="29"/>
      <c r="U5" s="29"/>
      <c r="V5" s="137"/>
    </row>
    <row r="6" spans="1:32">
      <c r="A6" s="32" t="str">
        <f t="shared" si="0"/>
        <v/>
      </c>
      <c r="B6" s="32"/>
      <c r="C6" s="144">
        <f t="shared" si="1"/>
        <v>0</v>
      </c>
      <c r="D6" s="32"/>
      <c r="E6" s="32"/>
      <c r="F6" s="33"/>
      <c r="G6" s="33"/>
      <c r="H6" s="34"/>
      <c r="I6" s="35"/>
      <c r="J6" s="32"/>
      <c r="K6" s="29"/>
      <c r="L6" s="39"/>
      <c r="M6" s="29"/>
      <c r="N6" s="29"/>
      <c r="O6" s="29"/>
      <c r="P6" s="29"/>
      <c r="Q6" s="29"/>
      <c r="R6" s="29"/>
      <c r="S6" s="29"/>
      <c r="T6" s="29"/>
      <c r="U6" s="29"/>
      <c r="V6" s="137"/>
    </row>
    <row r="7" spans="1:32">
      <c r="A7" s="32" t="str">
        <f t="shared" si="0"/>
        <v/>
      </c>
      <c r="B7" s="32"/>
      <c r="C7" s="144">
        <f t="shared" si="1"/>
        <v>0</v>
      </c>
      <c r="D7" s="32"/>
      <c r="E7" s="32"/>
      <c r="F7" s="33"/>
      <c r="G7" s="33"/>
      <c r="H7" s="34"/>
      <c r="I7" s="35"/>
      <c r="J7" s="32"/>
      <c r="K7" s="29"/>
      <c r="L7" s="39"/>
      <c r="M7" s="29"/>
      <c r="N7" s="29"/>
      <c r="O7" s="29"/>
      <c r="P7" s="29"/>
      <c r="Q7" s="29"/>
      <c r="R7" s="29"/>
      <c r="S7" s="29"/>
      <c r="T7" s="29"/>
      <c r="U7" s="29"/>
      <c r="V7" s="137"/>
    </row>
    <row r="8" spans="1:32">
      <c r="A8" s="32" t="str">
        <f t="shared" si="0"/>
        <v/>
      </c>
      <c r="B8" s="32"/>
      <c r="C8" s="144">
        <f t="shared" si="1"/>
        <v>0</v>
      </c>
      <c r="D8" s="32"/>
      <c r="E8" s="32"/>
      <c r="F8" s="33"/>
      <c r="G8" s="33"/>
      <c r="H8" s="34"/>
      <c r="I8" s="35"/>
      <c r="J8" s="32"/>
      <c r="K8" s="29"/>
      <c r="L8" s="39"/>
      <c r="M8" s="29"/>
      <c r="N8" s="29"/>
      <c r="O8" s="29"/>
      <c r="P8" s="29"/>
      <c r="Q8" s="29"/>
      <c r="R8" s="29"/>
      <c r="S8" s="29"/>
      <c r="T8" s="29"/>
      <c r="U8" s="29"/>
      <c r="V8" s="137"/>
    </row>
    <row r="9" spans="1:32">
      <c r="A9" s="32" t="str">
        <f t="shared" si="0"/>
        <v/>
      </c>
      <c r="B9" s="32"/>
      <c r="C9" s="144">
        <f t="shared" si="1"/>
        <v>0</v>
      </c>
      <c r="D9" s="32"/>
      <c r="E9" s="32"/>
      <c r="F9" s="33"/>
      <c r="G9" s="33"/>
      <c r="H9" s="34"/>
      <c r="I9" s="35"/>
      <c r="J9" s="32"/>
      <c r="K9" s="29"/>
      <c r="L9" s="39"/>
      <c r="M9" s="29"/>
      <c r="N9" s="29"/>
      <c r="O9" s="29"/>
      <c r="P9" s="29"/>
      <c r="Q9" s="29"/>
      <c r="R9" s="29"/>
      <c r="S9" s="29"/>
      <c r="T9" s="29"/>
      <c r="U9" s="29"/>
      <c r="V9" s="137"/>
    </row>
    <row r="10" spans="1:32">
      <c r="A10" s="32" t="str">
        <f t="shared" si="0"/>
        <v/>
      </c>
      <c r="B10" s="32"/>
      <c r="C10" s="144">
        <f t="shared" si="1"/>
        <v>0</v>
      </c>
      <c r="D10" s="32"/>
      <c r="E10" s="32"/>
      <c r="F10" s="33"/>
      <c r="G10" s="33"/>
      <c r="H10" s="34"/>
      <c r="I10" s="35"/>
      <c r="J10" s="32"/>
      <c r="K10" s="138"/>
      <c r="L10" s="39"/>
      <c r="M10" s="29"/>
      <c r="N10" s="29"/>
      <c r="O10" s="29"/>
      <c r="P10" s="29"/>
      <c r="Q10" s="29"/>
      <c r="R10" s="29"/>
      <c r="S10" s="29"/>
      <c r="T10" s="29"/>
      <c r="U10" s="29"/>
      <c r="V10" s="137"/>
    </row>
    <row r="11" spans="1:32">
      <c r="A11" s="32" t="str">
        <f t="shared" si="0"/>
        <v/>
      </c>
      <c r="B11" s="32"/>
      <c r="C11" s="144">
        <f t="shared" si="1"/>
        <v>0</v>
      </c>
      <c r="D11" s="32"/>
      <c r="E11" s="32"/>
      <c r="F11" s="33"/>
      <c r="G11" s="33"/>
      <c r="H11" s="34"/>
      <c r="I11" s="35"/>
      <c r="J11" s="32"/>
      <c r="K11" s="138"/>
      <c r="L11" s="39"/>
      <c r="M11" s="29"/>
      <c r="N11" s="29"/>
      <c r="O11" s="29"/>
      <c r="P11" s="29"/>
      <c r="Q11" s="29"/>
      <c r="R11" s="29"/>
      <c r="S11" s="29"/>
      <c r="T11" s="29"/>
      <c r="U11" s="29"/>
      <c r="V11" s="137"/>
    </row>
    <row r="12" spans="1:32" s="24" customFormat="1">
      <c r="A12" s="32" t="str">
        <f t="shared" si="0"/>
        <v/>
      </c>
      <c r="B12" s="32"/>
      <c r="C12" s="144">
        <f t="shared" si="1"/>
        <v>0</v>
      </c>
      <c r="D12" s="32"/>
      <c r="E12" s="32"/>
      <c r="F12" s="33"/>
      <c r="G12" s="33"/>
      <c r="H12" s="34"/>
      <c r="I12" s="35"/>
      <c r="J12" s="32"/>
      <c r="K12" s="138"/>
      <c r="L12" s="39"/>
      <c r="M12" s="29"/>
      <c r="N12" s="29"/>
      <c r="O12" s="29"/>
      <c r="P12" s="29"/>
      <c r="Q12" s="29"/>
      <c r="R12" s="29"/>
      <c r="S12" s="29"/>
      <c r="T12" s="29"/>
      <c r="U12" s="29"/>
      <c r="V12" s="137"/>
    </row>
    <row r="13" spans="1:32" s="24" customFormat="1">
      <c r="A13" s="32" t="str">
        <f t="shared" si="0"/>
        <v/>
      </c>
      <c r="B13" s="32"/>
      <c r="C13" s="144">
        <f t="shared" si="1"/>
        <v>0</v>
      </c>
      <c r="D13" s="32"/>
      <c r="E13" s="32"/>
      <c r="F13" s="33"/>
      <c r="G13" s="33"/>
      <c r="H13" s="34"/>
      <c r="I13" s="35"/>
      <c r="J13" s="32"/>
      <c r="K13" s="29"/>
      <c r="L13" s="39"/>
      <c r="M13" s="29"/>
      <c r="N13" s="29"/>
      <c r="O13" s="29"/>
      <c r="P13" s="29"/>
      <c r="Q13" s="29"/>
      <c r="R13" s="29"/>
      <c r="S13" s="29"/>
      <c r="T13" s="29"/>
      <c r="U13" s="29"/>
      <c r="V13" s="137"/>
    </row>
    <row r="14" spans="1:32" s="24" customFormat="1">
      <c r="A14" s="32" t="str">
        <f t="shared" si="0"/>
        <v/>
      </c>
      <c r="B14" s="32"/>
      <c r="C14" s="144">
        <f t="shared" si="1"/>
        <v>0</v>
      </c>
      <c r="D14" s="32"/>
      <c r="E14" s="32"/>
      <c r="F14" s="33"/>
      <c r="G14" s="33"/>
      <c r="H14" s="34"/>
      <c r="I14" s="35"/>
      <c r="J14" s="32"/>
      <c r="K14" s="138"/>
      <c r="L14" s="39"/>
      <c r="M14" s="29"/>
      <c r="N14" s="29"/>
      <c r="O14" s="29"/>
      <c r="P14" s="29"/>
      <c r="Q14" s="29"/>
      <c r="R14" s="29"/>
      <c r="S14" s="29"/>
      <c r="T14" s="29"/>
      <c r="U14" s="29"/>
      <c r="V14" s="137"/>
    </row>
    <row r="15" spans="1:32" s="24" customFormat="1">
      <c r="A15" s="32" t="str">
        <f t="shared" si="0"/>
        <v/>
      </c>
      <c r="B15" s="32"/>
      <c r="C15" s="144">
        <f t="shared" si="1"/>
        <v>0</v>
      </c>
      <c r="D15" s="32"/>
      <c r="E15" s="32"/>
      <c r="F15" s="33"/>
      <c r="G15" s="33"/>
      <c r="H15" s="34"/>
      <c r="I15" s="35"/>
      <c r="J15" s="32"/>
      <c r="K15" s="138"/>
      <c r="L15" s="39"/>
      <c r="M15" s="29"/>
      <c r="N15" s="29"/>
      <c r="O15" s="29"/>
      <c r="P15" s="29"/>
      <c r="Q15" s="29"/>
      <c r="R15" s="29"/>
      <c r="S15" s="29"/>
      <c r="T15" s="29"/>
      <c r="U15" s="29"/>
      <c r="V15" s="137"/>
    </row>
    <row r="16" spans="1:32" s="24" customFormat="1">
      <c r="A16" s="32" t="str">
        <f t="shared" si="0"/>
        <v/>
      </c>
      <c r="B16" s="32"/>
      <c r="C16" s="144">
        <f t="shared" si="1"/>
        <v>0</v>
      </c>
      <c r="D16" s="32"/>
      <c r="E16" s="32"/>
      <c r="F16" s="33"/>
      <c r="G16" s="33"/>
      <c r="H16" s="34"/>
      <c r="I16" s="35"/>
      <c r="J16" s="32"/>
      <c r="K16" s="138"/>
      <c r="L16" s="39"/>
      <c r="M16" s="29"/>
      <c r="N16" s="29"/>
      <c r="O16" s="29"/>
      <c r="P16" s="29"/>
      <c r="Q16" s="29"/>
      <c r="R16" s="29"/>
      <c r="S16" s="29"/>
      <c r="T16" s="29"/>
      <c r="U16" s="29"/>
      <c r="V16" s="137"/>
    </row>
    <row r="17" spans="1:22" s="24" customFormat="1">
      <c r="A17" s="32" t="str">
        <f t="shared" si="0"/>
        <v/>
      </c>
      <c r="B17" s="32"/>
      <c r="C17" s="144">
        <f t="shared" si="1"/>
        <v>0</v>
      </c>
      <c r="D17" s="32"/>
      <c r="E17" s="32"/>
      <c r="F17" s="33"/>
      <c r="G17" s="33"/>
      <c r="H17" s="34"/>
      <c r="I17" s="35"/>
      <c r="J17" s="32"/>
      <c r="K17" s="29"/>
      <c r="L17" s="39"/>
      <c r="M17" s="29"/>
      <c r="N17" s="29"/>
      <c r="O17" s="29"/>
      <c r="P17" s="29"/>
      <c r="Q17" s="29"/>
      <c r="R17" s="29"/>
      <c r="S17" s="29"/>
      <c r="T17" s="29"/>
      <c r="U17" s="29"/>
      <c r="V17" s="137"/>
    </row>
    <row r="18" spans="1:22" s="24" customFormat="1">
      <c r="A18" s="32" t="str">
        <f t="shared" si="0"/>
        <v/>
      </c>
      <c r="B18" s="32"/>
      <c r="C18" s="144">
        <f t="shared" si="1"/>
        <v>0</v>
      </c>
      <c r="D18" s="32"/>
      <c r="E18" s="32"/>
      <c r="F18" s="33"/>
      <c r="G18" s="33"/>
      <c r="H18" s="34"/>
      <c r="I18" s="35"/>
      <c r="J18" s="32"/>
      <c r="K18" s="138"/>
      <c r="L18" s="39"/>
      <c r="M18" s="29"/>
      <c r="N18" s="29"/>
      <c r="O18" s="29"/>
      <c r="P18" s="29"/>
      <c r="Q18" s="29"/>
      <c r="R18" s="29"/>
      <c r="S18" s="29"/>
      <c r="T18" s="29"/>
      <c r="U18" s="29"/>
      <c r="V18" s="137"/>
    </row>
    <row r="19" spans="1:22" s="24" customFormat="1">
      <c r="A19" s="32" t="str">
        <f t="shared" si="0"/>
        <v/>
      </c>
      <c r="B19" s="32"/>
      <c r="C19" s="144">
        <f t="shared" si="1"/>
        <v>0</v>
      </c>
      <c r="D19" s="32"/>
      <c r="E19" s="32"/>
      <c r="F19" s="33"/>
      <c r="G19" s="33"/>
      <c r="H19" s="34"/>
      <c r="I19" s="35"/>
      <c r="J19" s="32"/>
      <c r="K19" s="138"/>
      <c r="L19" s="29"/>
      <c r="M19" s="29"/>
      <c r="N19" s="29"/>
      <c r="O19" s="29"/>
      <c r="P19" s="29"/>
      <c r="Q19" s="29"/>
      <c r="R19" s="29"/>
      <c r="S19" s="29"/>
      <c r="T19" s="29"/>
      <c r="U19" s="29"/>
      <c r="V19" s="137"/>
    </row>
    <row r="20" spans="1:22" s="24" customFormat="1">
      <c r="A20" s="32" t="str">
        <f t="shared" si="0"/>
        <v/>
      </c>
      <c r="B20" s="32"/>
      <c r="C20" s="144">
        <f t="shared" si="1"/>
        <v>0</v>
      </c>
      <c r="D20" s="32"/>
      <c r="E20" s="32"/>
      <c r="F20" s="33"/>
      <c r="G20" s="33"/>
      <c r="H20" s="34"/>
      <c r="I20" s="35"/>
      <c r="J20" s="32"/>
      <c r="K20" s="138"/>
      <c r="L20" s="39"/>
      <c r="M20" s="29"/>
      <c r="N20" s="29"/>
      <c r="O20" s="29"/>
      <c r="P20" s="29"/>
      <c r="Q20" s="29"/>
      <c r="R20" s="29"/>
      <c r="S20" s="29"/>
      <c r="T20" s="29"/>
      <c r="U20" s="29"/>
      <c r="V20" s="137"/>
    </row>
    <row r="21" spans="1:22" s="24" customFormat="1">
      <c r="A21" s="32" t="str">
        <f t="shared" si="0"/>
        <v/>
      </c>
      <c r="B21" s="32"/>
      <c r="C21" s="144">
        <f t="shared" si="1"/>
        <v>0</v>
      </c>
      <c r="D21" s="32"/>
      <c r="E21" s="32"/>
      <c r="F21" s="33"/>
      <c r="G21" s="33"/>
      <c r="H21" s="34"/>
      <c r="I21" s="35"/>
      <c r="J21" s="32"/>
      <c r="K21" s="29"/>
      <c r="L21" s="39"/>
      <c r="M21" s="29"/>
      <c r="N21" s="29"/>
      <c r="O21" s="29"/>
      <c r="P21" s="29"/>
      <c r="Q21" s="29"/>
      <c r="R21" s="29"/>
      <c r="S21" s="29"/>
      <c r="T21" s="29"/>
      <c r="U21" s="29"/>
      <c r="V21" s="137"/>
    </row>
    <row r="22" spans="1:22" s="24" customFormat="1">
      <c r="A22" s="32" t="str">
        <f t="shared" si="0"/>
        <v/>
      </c>
      <c r="B22" s="32"/>
      <c r="C22" s="144">
        <f t="shared" si="1"/>
        <v>0</v>
      </c>
      <c r="D22" s="32"/>
      <c r="E22" s="32"/>
      <c r="F22" s="33"/>
      <c r="G22" s="33"/>
      <c r="H22" s="34"/>
      <c r="I22" s="35"/>
      <c r="J22" s="32"/>
      <c r="K22" s="29"/>
      <c r="L22" s="39"/>
      <c r="M22" s="29"/>
      <c r="N22" s="29"/>
      <c r="O22" s="29"/>
      <c r="P22" s="29"/>
      <c r="Q22" s="29"/>
      <c r="R22" s="29"/>
      <c r="S22" s="29"/>
      <c r="T22" s="29"/>
      <c r="U22" s="29"/>
      <c r="V22" s="137"/>
    </row>
    <row r="23" spans="1:22" s="24" customFormat="1">
      <c r="A23" s="32" t="str">
        <f t="shared" si="0"/>
        <v/>
      </c>
      <c r="B23" s="32"/>
      <c r="C23" s="144">
        <f t="shared" si="1"/>
        <v>0</v>
      </c>
      <c r="D23" s="32"/>
      <c r="E23" s="32"/>
      <c r="F23" s="33"/>
      <c r="G23" s="33"/>
      <c r="H23" s="34"/>
      <c r="I23" s="35"/>
      <c r="J23" s="32"/>
      <c r="K23" s="29"/>
      <c r="L23" s="39"/>
      <c r="M23" s="29"/>
      <c r="N23" s="29"/>
      <c r="O23" s="29"/>
      <c r="P23" s="29"/>
      <c r="Q23" s="29"/>
      <c r="R23" s="29"/>
      <c r="S23" s="29"/>
      <c r="T23" s="29"/>
      <c r="U23" s="29"/>
      <c r="V23" s="137"/>
    </row>
    <row r="24" spans="1:22" s="24" customFormat="1">
      <c r="A24" s="32" t="str">
        <f t="shared" si="0"/>
        <v/>
      </c>
      <c r="B24" s="32"/>
      <c r="C24" s="144">
        <f t="shared" si="1"/>
        <v>0</v>
      </c>
      <c r="D24" s="32"/>
      <c r="E24" s="32"/>
      <c r="F24" s="33"/>
      <c r="G24" s="33"/>
      <c r="H24" s="34"/>
      <c r="I24" s="35"/>
      <c r="J24" s="32"/>
      <c r="K24" s="29"/>
      <c r="L24" s="39"/>
      <c r="M24" s="29"/>
      <c r="N24" s="29"/>
      <c r="O24" s="29"/>
      <c r="P24" s="29"/>
      <c r="Q24" s="29"/>
      <c r="R24" s="29"/>
      <c r="S24" s="29"/>
      <c r="T24" s="29"/>
      <c r="U24" s="29"/>
      <c r="V24" s="137"/>
    </row>
    <row r="25" spans="1:22" s="24" customFormat="1">
      <c r="A25" s="32" t="str">
        <f t="shared" si="0"/>
        <v/>
      </c>
      <c r="B25" s="32"/>
      <c r="C25" s="144">
        <f t="shared" si="1"/>
        <v>0</v>
      </c>
      <c r="D25" s="32"/>
      <c r="E25" s="32"/>
      <c r="F25" s="33"/>
      <c r="G25" s="33"/>
      <c r="H25" s="34"/>
      <c r="I25" s="35"/>
      <c r="J25" s="32"/>
      <c r="K25" s="29"/>
      <c r="L25" s="39"/>
      <c r="M25" s="29"/>
      <c r="N25" s="29"/>
      <c r="O25" s="29"/>
      <c r="P25" s="29"/>
      <c r="Q25" s="29"/>
      <c r="R25" s="29"/>
      <c r="S25" s="29"/>
      <c r="T25" s="29"/>
      <c r="U25" s="29"/>
      <c r="V25" s="137"/>
    </row>
    <row r="26" spans="1:22" s="24" customFormat="1">
      <c r="A26" s="32" t="str">
        <f t="shared" si="0"/>
        <v/>
      </c>
      <c r="B26" s="32"/>
      <c r="C26" s="144">
        <f t="shared" si="1"/>
        <v>0</v>
      </c>
      <c r="D26" s="32"/>
      <c r="E26" s="32"/>
      <c r="F26" s="33"/>
      <c r="G26" s="33"/>
      <c r="H26" s="34"/>
      <c r="I26" s="35"/>
      <c r="J26" s="32"/>
      <c r="K26" s="138"/>
      <c r="L26" s="39"/>
      <c r="M26" s="29"/>
      <c r="N26" s="29"/>
      <c r="O26" s="29"/>
      <c r="P26" s="29"/>
      <c r="Q26" s="29"/>
      <c r="R26" s="29"/>
      <c r="S26" s="29"/>
      <c r="T26" s="29"/>
      <c r="U26" s="29"/>
      <c r="V26" s="137"/>
    </row>
    <row r="27" spans="1:22" s="24" customFormat="1">
      <c r="A27" s="32" t="str">
        <f t="shared" si="0"/>
        <v/>
      </c>
      <c r="B27" s="32"/>
      <c r="C27" s="144">
        <f t="shared" si="1"/>
        <v>0</v>
      </c>
      <c r="D27" s="32"/>
      <c r="E27" s="32"/>
      <c r="F27" s="33"/>
      <c r="G27" s="33"/>
      <c r="H27" s="34"/>
      <c r="I27" s="35"/>
      <c r="J27" s="32"/>
      <c r="K27" s="29"/>
      <c r="L27" s="39"/>
      <c r="M27" s="29"/>
      <c r="N27" s="29"/>
      <c r="O27" s="29"/>
      <c r="P27" s="29"/>
      <c r="Q27" s="29"/>
      <c r="R27" s="29"/>
      <c r="S27" s="29"/>
      <c r="T27" s="29"/>
      <c r="U27" s="29"/>
      <c r="V27" s="137"/>
    </row>
    <row r="28" spans="1:22" s="24" customFormat="1">
      <c r="A28" s="32" t="str">
        <f t="shared" si="0"/>
        <v/>
      </c>
      <c r="B28" s="32"/>
      <c r="C28" s="144">
        <f t="shared" si="1"/>
        <v>0</v>
      </c>
      <c r="D28" s="32"/>
      <c r="E28" s="32"/>
      <c r="F28" s="33"/>
      <c r="G28" s="33"/>
      <c r="H28" s="34"/>
      <c r="I28" s="35"/>
      <c r="J28" s="32"/>
      <c r="K28" s="29"/>
      <c r="L28" s="39"/>
      <c r="M28" s="29"/>
      <c r="N28" s="29"/>
      <c r="O28" s="29"/>
      <c r="P28" s="29"/>
      <c r="Q28" s="29"/>
      <c r="R28" s="29"/>
      <c r="S28" s="29"/>
      <c r="T28" s="29"/>
      <c r="U28" s="29"/>
      <c r="V28" s="137"/>
    </row>
    <row r="29" spans="1:22" s="24" customFormat="1">
      <c r="A29" s="32" t="str">
        <f t="shared" si="0"/>
        <v/>
      </c>
      <c r="B29" s="32"/>
      <c r="C29" s="144">
        <f t="shared" si="1"/>
        <v>0</v>
      </c>
      <c r="D29" s="32"/>
      <c r="E29" s="32"/>
      <c r="F29" s="33"/>
      <c r="G29" s="33"/>
      <c r="H29" s="34"/>
      <c r="I29" s="35"/>
      <c r="J29" s="32"/>
      <c r="K29" s="138"/>
      <c r="L29" s="29"/>
      <c r="M29" s="29"/>
      <c r="N29" s="29"/>
      <c r="O29" s="29"/>
      <c r="P29" s="29"/>
      <c r="Q29" s="29"/>
      <c r="R29" s="29"/>
      <c r="S29" s="29"/>
      <c r="T29" s="29"/>
      <c r="U29" s="29"/>
      <c r="V29" s="137"/>
    </row>
    <row r="30" spans="1:22" s="24" customFormat="1">
      <c r="A30" s="32" t="str">
        <f t="shared" si="0"/>
        <v/>
      </c>
      <c r="B30" s="32"/>
      <c r="C30" s="144">
        <f t="shared" si="1"/>
        <v>0</v>
      </c>
      <c r="D30" s="32"/>
      <c r="E30" s="32"/>
      <c r="F30" s="33"/>
      <c r="G30" s="33"/>
      <c r="H30" s="34"/>
      <c r="I30" s="35"/>
      <c r="J30" s="32"/>
      <c r="K30" s="29"/>
      <c r="L30" s="29"/>
      <c r="M30" s="29"/>
      <c r="N30" s="29"/>
      <c r="O30" s="29"/>
      <c r="P30" s="29"/>
      <c r="Q30" s="29"/>
      <c r="R30" s="29"/>
      <c r="S30" s="29"/>
      <c r="T30" s="29"/>
      <c r="U30" s="29"/>
      <c r="V30" s="137"/>
    </row>
    <row r="31" spans="1:22" s="24" customFormat="1">
      <c r="A31" s="32" t="str">
        <f t="shared" si="0"/>
        <v/>
      </c>
      <c r="B31" s="32"/>
      <c r="C31" s="144">
        <f t="shared" si="1"/>
        <v>0</v>
      </c>
      <c r="D31" s="32"/>
      <c r="E31" s="32"/>
      <c r="F31" s="33"/>
      <c r="G31" s="33"/>
      <c r="H31" s="34"/>
      <c r="I31" s="35"/>
      <c r="J31" s="32"/>
      <c r="K31" s="29"/>
      <c r="L31" s="29"/>
      <c r="M31" s="29"/>
      <c r="N31" s="29"/>
      <c r="O31" s="29"/>
      <c r="P31" s="29"/>
      <c r="Q31" s="29"/>
      <c r="R31" s="29"/>
      <c r="S31" s="29"/>
      <c r="T31" s="29"/>
      <c r="U31" s="29"/>
      <c r="V31" s="137"/>
    </row>
    <row r="32" spans="1:22" s="24" customFormat="1">
      <c r="A32" s="32" t="str">
        <f t="shared" si="0"/>
        <v/>
      </c>
      <c r="B32" s="32"/>
      <c r="C32" s="144">
        <f t="shared" si="1"/>
        <v>0</v>
      </c>
      <c r="D32" s="32"/>
      <c r="E32" s="32"/>
      <c r="F32" s="33"/>
      <c r="G32" s="33"/>
      <c r="H32" s="34"/>
      <c r="I32" s="35"/>
      <c r="J32" s="32"/>
      <c r="K32" s="29"/>
      <c r="L32" s="29"/>
      <c r="M32" s="29"/>
      <c r="N32" s="29"/>
      <c r="O32" s="29"/>
      <c r="P32" s="29"/>
      <c r="Q32" s="29"/>
      <c r="R32" s="29"/>
      <c r="S32" s="29"/>
      <c r="T32" s="29"/>
      <c r="U32" s="29"/>
      <c r="V32" s="137"/>
    </row>
    <row r="33" spans="1:22" s="24" customFormat="1">
      <c r="A33" s="32" t="str">
        <f t="shared" si="0"/>
        <v/>
      </c>
      <c r="B33" s="32"/>
      <c r="C33" s="144">
        <f t="shared" si="1"/>
        <v>0</v>
      </c>
      <c r="D33" s="32"/>
      <c r="E33" s="32"/>
      <c r="F33" s="33"/>
      <c r="G33" s="33"/>
      <c r="H33" s="34"/>
      <c r="I33" s="35"/>
      <c r="J33" s="32"/>
      <c r="K33" s="29"/>
      <c r="L33" s="29"/>
      <c r="M33" s="29"/>
      <c r="N33" s="29"/>
      <c r="O33" s="29"/>
      <c r="P33" s="29"/>
      <c r="Q33" s="29"/>
      <c r="R33" s="29"/>
      <c r="S33" s="29"/>
      <c r="T33" s="29"/>
      <c r="U33" s="29"/>
      <c r="V33" s="137"/>
    </row>
    <row r="34" spans="1:22" s="24" customFormat="1">
      <c r="A34" s="32" t="str">
        <f t="shared" si="0"/>
        <v/>
      </c>
      <c r="B34" s="32"/>
      <c r="C34" s="144">
        <f t="shared" si="1"/>
        <v>0</v>
      </c>
      <c r="D34" s="32"/>
      <c r="E34" s="32"/>
      <c r="F34" s="33"/>
      <c r="G34" s="33"/>
      <c r="H34" s="34"/>
      <c r="I34" s="35"/>
      <c r="J34" s="32"/>
      <c r="K34" s="29"/>
      <c r="L34" s="29"/>
      <c r="M34" s="29"/>
      <c r="N34" s="29"/>
      <c r="O34" s="29"/>
      <c r="P34" s="29"/>
      <c r="Q34" s="29"/>
      <c r="R34" s="29"/>
      <c r="S34" s="29"/>
      <c r="T34" s="29"/>
      <c r="U34" s="29"/>
      <c r="V34" s="137"/>
    </row>
    <row r="35" spans="1:22" s="24" customFormat="1">
      <c r="A35" s="32" t="str">
        <f t="shared" si="0"/>
        <v/>
      </c>
      <c r="B35" s="32"/>
      <c r="C35" s="144">
        <f t="shared" si="1"/>
        <v>0</v>
      </c>
      <c r="D35" s="32"/>
      <c r="E35" s="32"/>
      <c r="F35" s="33"/>
      <c r="G35" s="33"/>
      <c r="H35" s="34"/>
      <c r="I35" s="35"/>
      <c r="J35" s="32"/>
      <c r="K35" s="29"/>
      <c r="L35" s="29"/>
      <c r="M35" s="29"/>
      <c r="N35" s="29"/>
      <c r="O35" s="29"/>
      <c r="P35" s="29"/>
      <c r="Q35" s="29"/>
      <c r="R35" s="29"/>
      <c r="S35" s="29"/>
      <c r="T35" s="29"/>
      <c r="U35" s="29"/>
      <c r="V35" s="137"/>
    </row>
    <row r="36" spans="1:22" s="24" customFormat="1">
      <c r="A36" s="32" t="str">
        <f t="shared" si="0"/>
        <v/>
      </c>
      <c r="B36" s="32"/>
      <c r="C36" s="144">
        <f t="shared" si="1"/>
        <v>0</v>
      </c>
      <c r="D36" s="32"/>
      <c r="E36" s="32"/>
      <c r="F36" s="33"/>
      <c r="G36" s="33"/>
      <c r="H36" s="34"/>
      <c r="I36" s="35"/>
      <c r="J36" s="32"/>
      <c r="K36" s="29"/>
      <c r="L36" s="29"/>
      <c r="M36" s="29"/>
      <c r="N36" s="29"/>
      <c r="O36" s="29"/>
      <c r="P36" s="29"/>
      <c r="Q36" s="29"/>
      <c r="R36" s="29"/>
      <c r="S36" s="29"/>
      <c r="T36" s="29"/>
      <c r="U36" s="29"/>
      <c r="V36" s="137"/>
    </row>
    <row r="37" spans="1:22" s="24" customFormat="1">
      <c r="A37" s="32" t="str">
        <f t="shared" si="0"/>
        <v/>
      </c>
      <c r="B37" s="32"/>
      <c r="C37" s="144">
        <f t="shared" si="1"/>
        <v>0</v>
      </c>
      <c r="D37" s="32"/>
      <c r="E37" s="32"/>
      <c r="F37" s="33"/>
      <c r="G37" s="33"/>
      <c r="H37" s="34"/>
      <c r="I37" s="35"/>
      <c r="J37" s="32"/>
      <c r="K37" s="29"/>
      <c r="L37" s="29"/>
      <c r="M37" s="29"/>
      <c r="N37" s="29"/>
      <c r="O37" s="29"/>
      <c r="P37" s="29"/>
      <c r="Q37" s="29"/>
      <c r="R37" s="29"/>
      <c r="S37" s="29"/>
      <c r="T37" s="29"/>
      <c r="U37" s="29"/>
      <c r="V37" s="137"/>
    </row>
    <row r="38" spans="1:22" s="24" customFormat="1">
      <c r="A38" s="32" t="str">
        <f t="shared" si="0"/>
        <v/>
      </c>
      <c r="B38" s="32"/>
      <c r="C38" s="144">
        <f t="shared" si="1"/>
        <v>0</v>
      </c>
      <c r="D38" s="32"/>
      <c r="E38" s="32"/>
      <c r="F38" s="33"/>
      <c r="G38" s="33"/>
      <c r="H38" s="34"/>
      <c r="I38" s="35"/>
      <c r="J38" s="32"/>
      <c r="K38" s="29"/>
      <c r="L38" s="29"/>
      <c r="M38" s="29"/>
      <c r="N38" s="29"/>
      <c r="O38" s="29"/>
      <c r="P38" s="29"/>
      <c r="Q38" s="29"/>
      <c r="R38" s="29"/>
      <c r="S38" s="29"/>
      <c r="T38" s="29"/>
      <c r="U38" s="29"/>
      <c r="V38" s="137"/>
    </row>
    <row r="39" spans="1:22" s="24" customFormat="1">
      <c r="A39" s="32" t="str">
        <f t="shared" si="0"/>
        <v/>
      </c>
      <c r="B39" s="32"/>
      <c r="C39" s="144">
        <f t="shared" si="1"/>
        <v>0</v>
      </c>
      <c r="D39" s="32"/>
      <c r="E39" s="32"/>
      <c r="F39" s="33"/>
      <c r="G39" s="33"/>
      <c r="H39" s="34"/>
      <c r="I39" s="35"/>
      <c r="J39" s="32"/>
      <c r="K39" s="29"/>
      <c r="L39" s="29"/>
      <c r="M39" s="29"/>
      <c r="N39" s="29"/>
      <c r="O39" s="29"/>
      <c r="P39" s="29"/>
      <c r="Q39" s="29"/>
      <c r="R39" s="29"/>
      <c r="S39" s="29"/>
      <c r="T39" s="29"/>
      <c r="U39" s="29"/>
      <c r="V39" s="137"/>
    </row>
    <row r="40" spans="1:22" s="24" customFormat="1">
      <c r="A40" s="32" t="str">
        <f t="shared" si="0"/>
        <v/>
      </c>
      <c r="B40" s="32"/>
      <c r="C40" s="144">
        <f t="shared" si="1"/>
        <v>0</v>
      </c>
      <c r="D40" s="32"/>
      <c r="E40" s="32"/>
      <c r="F40" s="33"/>
      <c r="G40" s="33"/>
      <c r="H40" s="34"/>
      <c r="I40" s="35"/>
      <c r="J40" s="32"/>
      <c r="K40" s="29"/>
      <c r="L40" s="29"/>
      <c r="M40" s="29"/>
      <c r="N40" s="29"/>
      <c r="O40" s="29"/>
      <c r="P40" s="29"/>
      <c r="Q40" s="29"/>
      <c r="R40" s="29"/>
      <c r="S40" s="29"/>
      <c r="T40" s="29"/>
      <c r="U40" s="29"/>
      <c r="V40" s="137"/>
    </row>
    <row r="41" spans="1:22" s="24" customFormat="1">
      <c r="A41" s="32" t="str">
        <f t="shared" si="0"/>
        <v/>
      </c>
      <c r="B41" s="32"/>
      <c r="C41" s="144">
        <f t="shared" si="1"/>
        <v>0</v>
      </c>
      <c r="D41" s="32"/>
      <c r="E41" s="32"/>
      <c r="F41" s="33"/>
      <c r="G41" s="33"/>
      <c r="H41" s="34"/>
      <c r="I41" s="35"/>
      <c r="J41" s="32"/>
      <c r="K41" s="29"/>
      <c r="L41" s="29"/>
      <c r="M41" s="29"/>
      <c r="N41" s="29"/>
      <c r="O41" s="29"/>
      <c r="P41" s="29"/>
      <c r="Q41" s="29"/>
      <c r="R41" s="29"/>
      <c r="S41" s="29"/>
      <c r="T41" s="29"/>
      <c r="U41" s="29"/>
      <c r="V41" s="137"/>
    </row>
    <row r="42" spans="1:22" s="24" customFormat="1">
      <c r="A42" s="32" t="str">
        <f t="shared" si="0"/>
        <v/>
      </c>
      <c r="B42" s="32"/>
      <c r="C42" s="144">
        <f t="shared" si="1"/>
        <v>0</v>
      </c>
      <c r="D42" s="32"/>
      <c r="E42" s="32"/>
      <c r="F42" s="33"/>
      <c r="G42" s="33"/>
      <c r="H42" s="34"/>
      <c r="I42" s="35"/>
      <c r="J42" s="32"/>
      <c r="K42" s="29"/>
      <c r="L42" s="29"/>
      <c r="M42" s="29"/>
      <c r="N42" s="29"/>
      <c r="O42" s="29"/>
      <c r="P42" s="29"/>
      <c r="Q42" s="29"/>
      <c r="R42" s="29"/>
      <c r="S42" s="29"/>
      <c r="T42" s="29"/>
      <c r="U42" s="29"/>
      <c r="V42" s="137"/>
    </row>
    <row r="43" spans="1:22" s="24" customFormat="1">
      <c r="A43" s="32" t="str">
        <f t="shared" si="0"/>
        <v/>
      </c>
      <c r="B43" s="32"/>
      <c r="C43" s="144">
        <f t="shared" si="1"/>
        <v>0</v>
      </c>
      <c r="D43" s="32"/>
      <c r="E43" s="32"/>
      <c r="F43" s="33"/>
      <c r="G43" s="33"/>
      <c r="H43" s="34"/>
      <c r="I43" s="35"/>
      <c r="J43" s="32"/>
      <c r="K43" s="29"/>
      <c r="L43" s="29"/>
      <c r="M43" s="29"/>
      <c r="N43" s="29"/>
      <c r="O43" s="29"/>
      <c r="P43" s="29"/>
      <c r="Q43" s="29"/>
      <c r="R43" s="29"/>
      <c r="S43" s="29"/>
      <c r="T43" s="29"/>
      <c r="U43" s="29"/>
      <c r="V43" s="137"/>
    </row>
    <row r="44" spans="1:22" s="24" customFormat="1">
      <c r="A44" s="32" t="str">
        <f t="shared" si="0"/>
        <v/>
      </c>
      <c r="B44" s="32"/>
      <c r="C44" s="144">
        <f t="shared" si="1"/>
        <v>0</v>
      </c>
      <c r="D44" s="32"/>
      <c r="E44" s="32"/>
      <c r="F44" s="33"/>
      <c r="G44" s="33"/>
      <c r="H44" s="34"/>
      <c r="I44" s="35"/>
      <c r="J44" s="32"/>
      <c r="K44" s="29"/>
      <c r="L44" s="29"/>
      <c r="M44" s="29"/>
      <c r="N44" s="29"/>
      <c r="O44" s="29"/>
      <c r="P44" s="29"/>
      <c r="Q44" s="29"/>
      <c r="R44" s="29"/>
      <c r="S44" s="29"/>
      <c r="T44" s="29"/>
      <c r="U44" s="29"/>
      <c r="V44" s="137"/>
    </row>
    <row r="45" spans="1:22" s="24" customFormat="1">
      <c r="A45" s="32" t="str">
        <f t="shared" si="0"/>
        <v/>
      </c>
      <c r="B45" s="32"/>
      <c r="C45" s="144">
        <f t="shared" si="1"/>
        <v>0</v>
      </c>
      <c r="D45" s="32"/>
      <c r="E45" s="32"/>
      <c r="F45" s="33"/>
      <c r="G45" s="33"/>
      <c r="H45" s="34"/>
      <c r="I45" s="35"/>
      <c r="J45" s="32"/>
      <c r="K45" s="29"/>
      <c r="L45" s="29"/>
      <c r="M45" s="29"/>
      <c r="N45" s="29"/>
      <c r="O45" s="29"/>
      <c r="P45" s="29"/>
      <c r="Q45" s="29"/>
      <c r="R45" s="29"/>
      <c r="S45" s="29"/>
      <c r="T45" s="29"/>
      <c r="U45" s="29"/>
      <c r="V45" s="137"/>
    </row>
    <row r="46" spans="1:22" s="24" customFormat="1">
      <c r="A46" s="32" t="str">
        <f t="shared" si="0"/>
        <v/>
      </c>
      <c r="B46" s="32"/>
      <c r="C46" s="144">
        <f t="shared" si="1"/>
        <v>0</v>
      </c>
      <c r="D46" s="32"/>
      <c r="E46" s="32"/>
      <c r="F46" s="33"/>
      <c r="G46" s="33"/>
      <c r="H46" s="34"/>
      <c r="I46" s="35"/>
      <c r="J46" s="32"/>
      <c r="K46" s="29"/>
      <c r="L46" s="29"/>
      <c r="M46" s="29"/>
      <c r="N46" s="29"/>
      <c r="O46" s="29"/>
      <c r="P46" s="29"/>
      <c r="Q46" s="29"/>
      <c r="R46" s="29"/>
      <c r="S46" s="29"/>
      <c r="T46" s="29"/>
      <c r="U46" s="29"/>
      <c r="V46" s="137"/>
    </row>
    <row r="47" spans="1:22" s="24" customFormat="1">
      <c r="A47" s="32" t="str">
        <f t="shared" si="0"/>
        <v/>
      </c>
      <c r="B47" s="32"/>
      <c r="C47" s="144">
        <f t="shared" si="1"/>
        <v>0</v>
      </c>
      <c r="D47" s="32"/>
      <c r="E47" s="32"/>
      <c r="F47" s="33"/>
      <c r="G47" s="33"/>
      <c r="H47" s="34"/>
      <c r="I47" s="35"/>
      <c r="J47" s="32"/>
      <c r="K47" s="29"/>
      <c r="L47" s="29"/>
      <c r="M47" s="29"/>
      <c r="N47" s="29"/>
      <c r="O47" s="29"/>
      <c r="P47" s="29"/>
      <c r="Q47" s="29"/>
      <c r="R47" s="29"/>
      <c r="S47" s="29"/>
      <c r="T47" s="29"/>
      <c r="U47" s="29"/>
      <c r="V47" s="137"/>
    </row>
    <row r="48" spans="1:22" s="24" customFormat="1">
      <c r="A48" s="32" t="str">
        <f t="shared" si="0"/>
        <v/>
      </c>
      <c r="B48" s="32"/>
      <c r="C48" s="144">
        <f t="shared" si="1"/>
        <v>0</v>
      </c>
      <c r="D48" s="32"/>
      <c r="E48" s="32"/>
      <c r="F48" s="33"/>
      <c r="G48" s="33"/>
      <c r="H48" s="34"/>
      <c r="I48" s="35"/>
      <c r="J48" s="32"/>
      <c r="K48" s="29"/>
      <c r="L48" s="29"/>
      <c r="M48" s="29"/>
      <c r="N48" s="29"/>
      <c r="O48" s="29"/>
      <c r="P48" s="29"/>
      <c r="Q48" s="29"/>
      <c r="R48" s="29"/>
      <c r="S48" s="29"/>
      <c r="T48" s="29"/>
      <c r="U48" s="29"/>
      <c r="V48" s="137"/>
    </row>
    <row r="49" spans="1:22" s="24" customFormat="1">
      <c r="A49" s="32" t="str">
        <f t="shared" si="0"/>
        <v/>
      </c>
      <c r="B49" s="32"/>
      <c r="C49" s="144">
        <f t="shared" si="1"/>
        <v>0</v>
      </c>
      <c r="D49" s="32"/>
      <c r="E49" s="32"/>
      <c r="F49" s="33"/>
      <c r="G49" s="33"/>
      <c r="H49" s="34"/>
      <c r="I49" s="35"/>
      <c r="J49" s="32"/>
      <c r="K49" s="29"/>
      <c r="L49" s="29"/>
      <c r="M49" s="29"/>
      <c r="N49" s="29"/>
      <c r="O49" s="29"/>
      <c r="P49" s="29"/>
      <c r="Q49" s="29"/>
      <c r="R49" s="29"/>
      <c r="S49" s="29"/>
      <c r="T49" s="29"/>
      <c r="U49" s="29"/>
      <c r="V49" s="137"/>
    </row>
    <row r="50" spans="1:22" s="24" customFormat="1">
      <c r="A50" s="32" t="str">
        <f t="shared" si="0"/>
        <v/>
      </c>
      <c r="B50" s="32"/>
      <c r="C50" s="144">
        <f t="shared" si="1"/>
        <v>0</v>
      </c>
      <c r="D50" s="32"/>
      <c r="E50" s="32"/>
      <c r="F50" s="33"/>
      <c r="G50" s="33"/>
      <c r="H50" s="34"/>
      <c r="I50" s="35"/>
      <c r="J50" s="32"/>
      <c r="K50" s="29"/>
      <c r="L50" s="29"/>
      <c r="M50" s="29"/>
      <c r="N50" s="29"/>
      <c r="O50" s="29"/>
      <c r="P50" s="29"/>
      <c r="Q50" s="29"/>
      <c r="R50" s="29"/>
      <c r="S50" s="29"/>
      <c r="T50" s="29"/>
      <c r="U50" s="29"/>
      <c r="V50" s="137"/>
    </row>
    <row r="51" spans="1:22" s="24" customFormat="1">
      <c r="A51" s="32" t="str">
        <f t="shared" si="0"/>
        <v/>
      </c>
      <c r="B51" s="32"/>
      <c r="C51" s="144">
        <f t="shared" si="1"/>
        <v>0</v>
      </c>
      <c r="D51" s="32"/>
      <c r="E51" s="32"/>
      <c r="F51" s="33"/>
      <c r="G51" s="33"/>
      <c r="H51" s="34"/>
      <c r="I51" s="35"/>
      <c r="J51" s="32"/>
      <c r="K51" s="29"/>
      <c r="L51" s="29"/>
      <c r="M51" s="29"/>
      <c r="N51" s="29"/>
      <c r="O51" s="29"/>
      <c r="P51" s="29"/>
      <c r="Q51" s="29"/>
      <c r="R51" s="29"/>
      <c r="S51" s="29"/>
      <c r="T51" s="29"/>
      <c r="U51" s="29"/>
      <c r="V51" s="137"/>
    </row>
    <row r="52" spans="1:22" s="24" customFormat="1">
      <c r="A52" s="32" t="str">
        <f t="shared" si="0"/>
        <v/>
      </c>
      <c r="B52" s="32"/>
      <c r="C52" s="144">
        <f t="shared" si="1"/>
        <v>0</v>
      </c>
      <c r="D52" s="32"/>
      <c r="E52" s="32"/>
      <c r="F52" s="33"/>
      <c r="G52" s="33"/>
      <c r="H52" s="34"/>
      <c r="I52" s="35"/>
      <c r="J52" s="32"/>
      <c r="K52" s="29"/>
      <c r="L52" s="29"/>
      <c r="M52" s="29"/>
      <c r="N52" s="29"/>
      <c r="O52" s="29"/>
      <c r="P52" s="29"/>
      <c r="Q52" s="29"/>
      <c r="R52" s="29"/>
      <c r="S52" s="29"/>
      <c r="T52" s="29"/>
      <c r="U52" s="29"/>
      <c r="V52" s="137"/>
    </row>
    <row r="53" spans="1:22" s="24" customFormat="1">
      <c r="A53" s="32" t="str">
        <f t="shared" si="0"/>
        <v/>
      </c>
      <c r="B53" s="32"/>
      <c r="C53" s="144">
        <f t="shared" si="1"/>
        <v>0</v>
      </c>
      <c r="D53" s="32"/>
      <c r="E53" s="32"/>
      <c r="F53" s="33"/>
      <c r="G53" s="33"/>
      <c r="H53" s="34"/>
      <c r="I53" s="35"/>
      <c r="J53" s="32"/>
      <c r="K53" s="29"/>
      <c r="L53" s="29"/>
      <c r="M53" s="29"/>
      <c r="N53" s="29"/>
      <c r="O53" s="29"/>
      <c r="P53" s="29"/>
      <c r="Q53" s="29"/>
      <c r="R53" s="29"/>
      <c r="S53" s="29"/>
      <c r="T53" s="29"/>
      <c r="U53" s="29"/>
      <c r="V53" s="137"/>
    </row>
    <row r="54" spans="1:22" s="24" customFormat="1">
      <c r="A54" s="32" t="str">
        <f t="shared" si="0"/>
        <v/>
      </c>
      <c r="B54" s="32"/>
      <c r="C54" s="144">
        <f t="shared" si="1"/>
        <v>0</v>
      </c>
      <c r="D54" s="32"/>
      <c r="E54" s="32"/>
      <c r="F54" s="33"/>
      <c r="G54" s="33"/>
      <c r="H54" s="34"/>
      <c r="I54" s="35"/>
      <c r="J54" s="32"/>
      <c r="K54" s="29"/>
      <c r="L54" s="29"/>
      <c r="M54" s="29"/>
      <c r="N54" s="29"/>
      <c r="O54" s="29"/>
      <c r="P54" s="29"/>
      <c r="Q54" s="29"/>
      <c r="R54" s="29"/>
      <c r="S54" s="29"/>
      <c r="T54" s="29"/>
      <c r="U54" s="29"/>
      <c r="V54" s="137"/>
    </row>
    <row r="55" spans="1:22" s="24" customFormat="1">
      <c r="A55" s="32" t="str">
        <f t="shared" si="0"/>
        <v/>
      </c>
      <c r="B55" s="32"/>
      <c r="C55" s="144">
        <f t="shared" si="1"/>
        <v>0</v>
      </c>
      <c r="D55" s="32"/>
      <c r="E55" s="32"/>
      <c r="F55" s="33"/>
      <c r="G55" s="33"/>
      <c r="H55" s="34"/>
      <c r="I55" s="35"/>
      <c r="J55" s="32"/>
      <c r="K55" s="29"/>
      <c r="L55" s="29"/>
      <c r="M55" s="29"/>
      <c r="N55" s="29"/>
      <c r="O55" s="29"/>
      <c r="P55" s="29"/>
      <c r="Q55" s="29"/>
      <c r="R55" s="29"/>
      <c r="S55" s="29"/>
      <c r="T55" s="29"/>
      <c r="U55" s="29"/>
      <c r="V55" s="137"/>
    </row>
    <row r="56" spans="1:22" s="24" customFormat="1">
      <c r="A56" s="32" t="str">
        <f t="shared" si="0"/>
        <v/>
      </c>
      <c r="B56" s="32"/>
      <c r="C56" s="144">
        <f t="shared" si="1"/>
        <v>0</v>
      </c>
      <c r="D56" s="32"/>
      <c r="E56" s="32"/>
      <c r="F56" s="33"/>
      <c r="G56" s="33"/>
      <c r="H56" s="34"/>
      <c r="I56" s="35"/>
      <c r="J56" s="32"/>
      <c r="K56" s="29"/>
      <c r="L56" s="29"/>
      <c r="M56" s="29"/>
      <c r="N56" s="29"/>
      <c r="O56" s="29"/>
      <c r="P56" s="29"/>
      <c r="Q56" s="29"/>
      <c r="R56" s="29"/>
      <c r="S56" s="29"/>
      <c r="T56" s="29"/>
      <c r="U56" s="29"/>
      <c r="V56" s="137"/>
    </row>
    <row r="57" spans="1:22" s="24" customFormat="1">
      <c r="A57" s="32" t="str">
        <f t="shared" si="0"/>
        <v/>
      </c>
      <c r="B57" s="32"/>
      <c r="C57" s="144">
        <f t="shared" si="1"/>
        <v>0</v>
      </c>
      <c r="D57" s="32"/>
      <c r="E57" s="32"/>
      <c r="F57" s="33"/>
      <c r="G57" s="33"/>
      <c r="H57" s="34"/>
      <c r="I57" s="35"/>
      <c r="J57" s="32"/>
      <c r="K57" s="29"/>
      <c r="L57" s="29"/>
      <c r="M57" s="29"/>
      <c r="N57" s="29"/>
      <c r="O57" s="29"/>
      <c r="P57" s="29"/>
      <c r="Q57" s="29"/>
      <c r="R57" s="29"/>
      <c r="S57" s="29"/>
      <c r="T57" s="29"/>
      <c r="U57" s="29"/>
      <c r="V57" s="137"/>
    </row>
    <row r="58" spans="1:22" s="24" customFormat="1">
      <c r="A58" s="32" t="str">
        <f t="shared" si="0"/>
        <v/>
      </c>
      <c r="B58" s="32"/>
      <c r="C58" s="144">
        <f t="shared" si="1"/>
        <v>0</v>
      </c>
      <c r="D58" s="32"/>
      <c r="E58" s="32"/>
      <c r="F58" s="33"/>
      <c r="G58" s="33"/>
      <c r="H58" s="34"/>
      <c r="I58" s="35"/>
      <c r="J58" s="32"/>
      <c r="K58" s="29"/>
      <c r="L58" s="29"/>
      <c r="M58" s="29"/>
      <c r="N58" s="29"/>
      <c r="O58" s="29"/>
      <c r="P58" s="29"/>
      <c r="Q58" s="29"/>
      <c r="R58" s="29"/>
      <c r="S58" s="29"/>
      <c r="T58" s="29"/>
      <c r="U58" s="29"/>
      <c r="V58" s="137"/>
    </row>
    <row r="59" spans="1:22" s="24" customFormat="1">
      <c r="A59" s="32" t="str">
        <f t="shared" si="0"/>
        <v/>
      </c>
      <c r="B59" s="32"/>
      <c r="C59" s="144">
        <f t="shared" si="1"/>
        <v>0</v>
      </c>
      <c r="D59" s="32"/>
      <c r="E59" s="32"/>
      <c r="F59" s="33"/>
      <c r="G59" s="33"/>
      <c r="H59" s="34"/>
      <c r="I59" s="35"/>
      <c r="J59" s="32"/>
      <c r="K59" s="29"/>
      <c r="L59" s="29"/>
      <c r="M59" s="29"/>
      <c r="N59" s="29"/>
      <c r="O59" s="29"/>
      <c r="P59" s="29"/>
      <c r="Q59" s="29"/>
      <c r="R59" s="29"/>
      <c r="S59" s="29"/>
      <c r="T59" s="29"/>
      <c r="U59" s="29"/>
      <c r="V59" s="137"/>
    </row>
    <row r="60" spans="1:22" s="24" customFormat="1">
      <c r="A60" s="32" t="str">
        <f t="shared" si="0"/>
        <v/>
      </c>
      <c r="B60" s="32"/>
      <c r="C60" s="144">
        <f t="shared" si="1"/>
        <v>0</v>
      </c>
      <c r="D60" s="32"/>
      <c r="E60" s="32"/>
      <c r="F60" s="33"/>
      <c r="G60" s="33"/>
      <c r="H60" s="34"/>
      <c r="I60" s="35"/>
      <c r="J60" s="32"/>
      <c r="K60" s="29"/>
      <c r="L60" s="29"/>
      <c r="M60" s="29"/>
      <c r="N60" s="29"/>
      <c r="O60" s="29"/>
      <c r="P60" s="29"/>
      <c r="Q60" s="29"/>
      <c r="R60" s="29"/>
      <c r="S60" s="29"/>
      <c r="T60" s="29"/>
      <c r="U60" s="29"/>
      <c r="V60" s="137"/>
    </row>
    <row r="61" spans="1:22" s="24" customFormat="1">
      <c r="A61" s="32" t="str">
        <f t="shared" si="0"/>
        <v/>
      </c>
      <c r="B61" s="32"/>
      <c r="C61" s="144">
        <f t="shared" si="1"/>
        <v>0</v>
      </c>
      <c r="D61" s="32"/>
      <c r="E61" s="32"/>
      <c r="F61" s="33"/>
      <c r="G61" s="33"/>
      <c r="H61" s="34"/>
      <c r="I61" s="35"/>
      <c r="J61" s="32"/>
      <c r="K61" s="29"/>
      <c r="L61" s="29"/>
      <c r="M61" s="29"/>
      <c r="N61" s="29"/>
      <c r="O61" s="29"/>
      <c r="P61" s="29"/>
      <c r="Q61" s="29"/>
      <c r="R61" s="29"/>
      <c r="S61" s="29"/>
      <c r="T61" s="29"/>
      <c r="U61" s="29"/>
      <c r="V61" s="137"/>
    </row>
    <row r="62" spans="1:22" s="24" customFormat="1">
      <c r="A62" s="32" t="str">
        <f t="shared" si="0"/>
        <v/>
      </c>
      <c r="B62" s="32"/>
      <c r="C62" s="144">
        <f t="shared" si="1"/>
        <v>0</v>
      </c>
      <c r="D62" s="32"/>
      <c r="E62" s="32"/>
      <c r="F62" s="33"/>
      <c r="G62" s="33"/>
      <c r="H62" s="34"/>
      <c r="I62" s="35"/>
      <c r="J62" s="32"/>
      <c r="K62" s="29"/>
      <c r="L62" s="29"/>
      <c r="M62" s="29"/>
      <c r="N62" s="29"/>
      <c r="O62" s="29"/>
      <c r="P62" s="29"/>
      <c r="Q62" s="29"/>
      <c r="R62" s="29"/>
      <c r="S62" s="29"/>
      <c r="T62" s="29"/>
      <c r="U62" s="29"/>
      <c r="V62" s="137"/>
    </row>
    <row r="63" spans="1:22" s="24" customFormat="1">
      <c r="A63" s="32" t="str">
        <f t="shared" si="0"/>
        <v/>
      </c>
      <c r="B63" s="32"/>
      <c r="C63" s="144">
        <f t="shared" si="1"/>
        <v>0</v>
      </c>
      <c r="D63" s="32"/>
      <c r="E63" s="32"/>
      <c r="F63" s="33"/>
      <c r="G63" s="33"/>
      <c r="H63" s="34"/>
      <c r="I63" s="35"/>
      <c r="J63" s="32"/>
      <c r="K63" s="29"/>
      <c r="L63" s="29"/>
      <c r="M63" s="29"/>
      <c r="N63" s="29"/>
      <c r="O63" s="29"/>
      <c r="P63" s="29"/>
      <c r="Q63" s="29"/>
      <c r="R63" s="29"/>
      <c r="S63" s="29"/>
      <c r="T63" s="29"/>
      <c r="U63" s="29"/>
      <c r="V63" s="137"/>
    </row>
    <row r="64" spans="1:22" s="24" customFormat="1">
      <c r="A64" s="32" t="str">
        <f t="shared" si="0"/>
        <v/>
      </c>
      <c r="B64" s="32"/>
      <c r="C64" s="144">
        <f t="shared" si="1"/>
        <v>0</v>
      </c>
      <c r="D64" s="32"/>
      <c r="E64" s="32"/>
      <c r="F64" s="33"/>
      <c r="G64" s="33"/>
      <c r="H64" s="34"/>
      <c r="I64" s="35"/>
      <c r="J64" s="32"/>
      <c r="K64" s="29"/>
      <c r="L64" s="29"/>
      <c r="M64" s="29"/>
      <c r="N64" s="29"/>
      <c r="O64" s="29"/>
      <c r="P64" s="29"/>
      <c r="Q64" s="29"/>
      <c r="R64" s="29"/>
      <c r="S64" s="29"/>
      <c r="T64" s="29"/>
      <c r="U64" s="29"/>
      <c r="V64" s="137"/>
    </row>
    <row r="65" spans="1:22" s="24" customFormat="1">
      <c r="A65" s="32" t="str">
        <f t="shared" si="0"/>
        <v/>
      </c>
      <c r="B65" s="32"/>
      <c r="C65" s="144">
        <f t="shared" si="1"/>
        <v>0</v>
      </c>
      <c r="D65" s="32"/>
      <c r="E65" s="32"/>
      <c r="F65" s="33"/>
      <c r="G65" s="33"/>
      <c r="H65" s="34"/>
      <c r="I65" s="35"/>
      <c r="J65" s="32"/>
      <c r="K65" s="29"/>
      <c r="L65" s="29"/>
      <c r="M65" s="29"/>
      <c r="N65" s="29"/>
      <c r="O65" s="29"/>
      <c r="P65" s="29"/>
      <c r="Q65" s="29"/>
      <c r="R65" s="29"/>
      <c r="S65" s="29"/>
      <c r="T65" s="29"/>
      <c r="U65" s="29"/>
      <c r="V65" s="137"/>
    </row>
    <row r="66" spans="1:22" s="24" customFormat="1">
      <c r="A66" s="32" t="str">
        <f t="shared" si="0"/>
        <v/>
      </c>
      <c r="B66" s="32"/>
      <c r="C66" s="144">
        <f t="shared" si="1"/>
        <v>0</v>
      </c>
      <c r="D66" s="32"/>
      <c r="E66" s="32"/>
      <c r="F66" s="33"/>
      <c r="G66" s="33"/>
      <c r="H66" s="34"/>
      <c r="I66" s="35"/>
      <c r="J66" s="32"/>
      <c r="K66" s="29"/>
      <c r="L66" s="29"/>
      <c r="M66" s="29"/>
      <c r="N66" s="29"/>
      <c r="O66" s="29"/>
      <c r="P66" s="29"/>
      <c r="Q66" s="29"/>
      <c r="R66" s="29"/>
      <c r="S66" s="29"/>
      <c r="T66" s="29"/>
      <c r="U66" s="29"/>
      <c r="V66" s="137"/>
    </row>
    <row r="67" spans="1:22" s="24" customFormat="1">
      <c r="A67" s="32" t="str">
        <f t="shared" si="0"/>
        <v/>
      </c>
      <c r="B67" s="32"/>
      <c r="C67" s="144">
        <f t="shared" si="1"/>
        <v>0</v>
      </c>
      <c r="D67" s="32"/>
      <c r="E67" s="32"/>
      <c r="F67" s="33"/>
      <c r="G67" s="33"/>
      <c r="H67" s="34"/>
      <c r="I67" s="35"/>
      <c r="J67" s="32"/>
      <c r="K67" s="29"/>
      <c r="L67" s="29"/>
      <c r="M67" s="29"/>
      <c r="N67" s="29"/>
      <c r="O67" s="29"/>
      <c r="P67" s="29"/>
      <c r="Q67" s="29"/>
      <c r="R67" s="29"/>
      <c r="S67" s="29"/>
      <c r="T67" s="29"/>
      <c r="U67" s="29"/>
      <c r="V67" s="137"/>
    </row>
    <row r="68" spans="1:22" s="24" customFormat="1">
      <c r="A68" s="32" t="str">
        <f t="shared" ref="A68:A98" si="2">AE68 &amp; AF68 &amp;""</f>
        <v/>
      </c>
      <c r="B68" s="32"/>
      <c r="C68" s="144">
        <f t="shared" si="1"/>
        <v>0</v>
      </c>
      <c r="D68" s="32"/>
      <c r="E68" s="32"/>
      <c r="F68" s="33"/>
      <c r="G68" s="33"/>
      <c r="H68" s="34"/>
      <c r="I68" s="35"/>
      <c r="J68" s="32"/>
      <c r="K68" s="29"/>
      <c r="L68" s="29"/>
      <c r="M68" s="29"/>
      <c r="N68" s="29"/>
      <c r="O68" s="29"/>
      <c r="P68" s="29"/>
      <c r="Q68" s="29"/>
      <c r="R68" s="29"/>
      <c r="S68" s="29"/>
      <c r="T68" s="29"/>
      <c r="U68" s="29"/>
      <c r="V68" s="137"/>
    </row>
    <row r="69" spans="1:22" s="24" customFormat="1">
      <c r="A69" s="32" t="str">
        <f t="shared" si="2"/>
        <v/>
      </c>
      <c r="B69" s="32"/>
      <c r="C69" s="144">
        <f t="shared" ref="C69:C98" si="3">AD69</f>
        <v>0</v>
      </c>
      <c r="D69" s="32"/>
      <c r="E69" s="32"/>
      <c r="F69" s="33"/>
      <c r="G69" s="33"/>
      <c r="H69" s="34"/>
      <c r="I69" s="35"/>
      <c r="J69" s="32"/>
      <c r="K69" s="29"/>
      <c r="L69" s="29"/>
      <c r="M69" s="29"/>
      <c r="N69" s="29"/>
      <c r="O69" s="29"/>
      <c r="P69" s="29"/>
      <c r="Q69" s="29"/>
      <c r="R69" s="29"/>
      <c r="S69" s="29"/>
      <c r="T69" s="29"/>
      <c r="U69" s="29"/>
      <c r="V69" s="137"/>
    </row>
    <row r="70" spans="1:22" s="24" customFormat="1">
      <c r="A70" s="32" t="str">
        <f t="shared" si="2"/>
        <v/>
      </c>
      <c r="B70" s="32"/>
      <c r="C70" s="144">
        <f t="shared" si="3"/>
        <v>0</v>
      </c>
      <c r="D70" s="32"/>
      <c r="E70" s="32"/>
      <c r="F70" s="33"/>
      <c r="G70" s="33"/>
      <c r="H70" s="34"/>
      <c r="I70" s="35"/>
      <c r="J70" s="32"/>
      <c r="K70" s="29"/>
      <c r="L70" s="29"/>
      <c r="M70" s="29"/>
      <c r="N70" s="29"/>
      <c r="O70" s="29"/>
      <c r="P70" s="29"/>
      <c r="Q70" s="29"/>
      <c r="R70" s="29"/>
      <c r="S70" s="29"/>
      <c r="T70" s="29"/>
      <c r="U70" s="29"/>
      <c r="V70" s="137"/>
    </row>
    <row r="71" spans="1:22" s="24" customFormat="1">
      <c r="A71" s="32" t="str">
        <f t="shared" si="2"/>
        <v/>
      </c>
      <c r="B71" s="32"/>
      <c r="C71" s="144">
        <f t="shared" si="3"/>
        <v>0</v>
      </c>
      <c r="D71" s="32"/>
      <c r="E71" s="32"/>
      <c r="F71" s="33"/>
      <c r="G71" s="33"/>
      <c r="H71" s="34"/>
      <c r="I71" s="35"/>
      <c r="J71" s="32"/>
      <c r="K71" s="29"/>
      <c r="L71" s="29"/>
      <c r="M71" s="29"/>
      <c r="N71" s="29"/>
      <c r="O71" s="29"/>
      <c r="P71" s="29"/>
      <c r="Q71" s="29"/>
      <c r="R71" s="29"/>
      <c r="S71" s="29"/>
      <c r="T71" s="29"/>
      <c r="U71" s="29"/>
      <c r="V71" s="137"/>
    </row>
    <row r="72" spans="1:22" s="24" customFormat="1">
      <c r="A72" s="32" t="str">
        <f t="shared" si="2"/>
        <v/>
      </c>
      <c r="B72" s="32"/>
      <c r="C72" s="144">
        <f t="shared" si="3"/>
        <v>0</v>
      </c>
      <c r="D72" s="32"/>
      <c r="E72" s="32"/>
      <c r="F72" s="33"/>
      <c r="G72" s="33"/>
      <c r="H72" s="34"/>
      <c r="I72" s="35"/>
      <c r="J72" s="32"/>
      <c r="K72" s="29"/>
      <c r="L72" s="29"/>
      <c r="M72" s="29"/>
      <c r="N72" s="29"/>
      <c r="O72" s="29"/>
      <c r="P72" s="29"/>
      <c r="Q72" s="29"/>
      <c r="R72" s="29"/>
      <c r="S72" s="29"/>
      <c r="T72" s="29"/>
      <c r="U72" s="29"/>
      <c r="V72" s="137"/>
    </row>
    <row r="73" spans="1:22" s="24" customFormat="1">
      <c r="A73" s="32" t="str">
        <f t="shared" si="2"/>
        <v/>
      </c>
      <c r="B73" s="32"/>
      <c r="C73" s="144">
        <f t="shared" si="3"/>
        <v>0</v>
      </c>
      <c r="D73" s="32"/>
      <c r="E73" s="32"/>
      <c r="F73" s="33"/>
      <c r="G73" s="33"/>
      <c r="H73" s="34"/>
      <c r="I73" s="35"/>
      <c r="J73" s="32"/>
      <c r="K73" s="29"/>
      <c r="L73" s="29"/>
      <c r="M73" s="29"/>
      <c r="N73" s="29"/>
      <c r="O73" s="29"/>
      <c r="P73" s="29"/>
      <c r="Q73" s="29"/>
      <c r="R73" s="29"/>
      <c r="S73" s="29"/>
      <c r="T73" s="29"/>
      <c r="U73" s="29"/>
      <c r="V73" s="137"/>
    </row>
    <row r="74" spans="1:22" s="24" customFormat="1">
      <c r="A74" s="32" t="str">
        <f t="shared" si="2"/>
        <v/>
      </c>
      <c r="B74" s="32"/>
      <c r="C74" s="144">
        <f t="shared" si="3"/>
        <v>0</v>
      </c>
      <c r="D74" s="32"/>
      <c r="E74" s="32"/>
      <c r="F74" s="33"/>
      <c r="G74" s="33"/>
      <c r="H74" s="34"/>
      <c r="I74" s="35"/>
      <c r="J74" s="32"/>
      <c r="K74" s="29"/>
      <c r="L74" s="29"/>
      <c r="M74" s="29"/>
      <c r="N74" s="29"/>
      <c r="O74" s="29"/>
      <c r="P74" s="29"/>
      <c r="Q74" s="29"/>
      <c r="R74" s="29"/>
      <c r="S74" s="29"/>
      <c r="T74" s="29"/>
      <c r="U74" s="29"/>
      <c r="V74" s="137"/>
    </row>
    <row r="75" spans="1:22" s="24" customFormat="1">
      <c r="A75" s="32" t="str">
        <f t="shared" si="2"/>
        <v/>
      </c>
      <c r="B75" s="32"/>
      <c r="C75" s="144">
        <f t="shared" si="3"/>
        <v>0</v>
      </c>
      <c r="D75" s="32"/>
      <c r="E75" s="32"/>
      <c r="F75" s="33"/>
      <c r="G75" s="33"/>
      <c r="H75" s="34"/>
      <c r="I75" s="35"/>
      <c r="J75" s="32"/>
      <c r="K75" s="29"/>
      <c r="L75" s="29"/>
      <c r="M75" s="29"/>
      <c r="N75" s="29"/>
      <c r="O75" s="29"/>
      <c r="P75" s="29"/>
      <c r="Q75" s="29"/>
      <c r="R75" s="29"/>
      <c r="S75" s="29"/>
      <c r="T75" s="29"/>
      <c r="U75" s="29"/>
      <c r="V75" s="137"/>
    </row>
    <row r="76" spans="1:22" s="24" customFormat="1">
      <c r="A76" s="32" t="str">
        <f t="shared" si="2"/>
        <v/>
      </c>
      <c r="B76" s="32"/>
      <c r="C76" s="144">
        <f t="shared" si="3"/>
        <v>0</v>
      </c>
      <c r="D76" s="32"/>
      <c r="E76" s="32"/>
      <c r="F76" s="33"/>
      <c r="G76" s="33"/>
      <c r="H76" s="34"/>
      <c r="I76" s="35"/>
      <c r="J76" s="32"/>
      <c r="K76" s="29"/>
      <c r="L76" s="29"/>
      <c r="M76" s="29"/>
      <c r="N76" s="29"/>
      <c r="O76" s="29"/>
      <c r="P76" s="29"/>
      <c r="Q76" s="29"/>
      <c r="R76" s="29"/>
      <c r="S76" s="29"/>
      <c r="T76" s="29"/>
      <c r="U76" s="29"/>
      <c r="V76" s="137"/>
    </row>
    <row r="77" spans="1:22" s="24" customFormat="1">
      <c r="A77" s="32" t="str">
        <f t="shared" si="2"/>
        <v/>
      </c>
      <c r="B77" s="32"/>
      <c r="C77" s="144">
        <f t="shared" si="3"/>
        <v>0</v>
      </c>
      <c r="D77" s="32"/>
      <c r="E77" s="32"/>
      <c r="F77" s="33"/>
      <c r="G77" s="33"/>
      <c r="H77" s="34"/>
      <c r="I77" s="35"/>
      <c r="J77" s="32"/>
      <c r="K77" s="29"/>
      <c r="L77" s="29"/>
      <c r="M77" s="29"/>
      <c r="N77" s="29"/>
      <c r="O77" s="29"/>
      <c r="P77" s="29"/>
      <c r="Q77" s="29"/>
      <c r="R77" s="29"/>
      <c r="S77" s="29"/>
      <c r="T77" s="29"/>
      <c r="U77" s="29"/>
      <c r="V77" s="137"/>
    </row>
    <row r="78" spans="1:22" s="24" customFormat="1">
      <c r="A78" s="32" t="str">
        <f t="shared" si="2"/>
        <v/>
      </c>
      <c r="B78" s="32"/>
      <c r="C78" s="144">
        <f t="shared" si="3"/>
        <v>0</v>
      </c>
      <c r="D78" s="32"/>
      <c r="E78" s="32"/>
      <c r="F78" s="33"/>
      <c r="G78" s="33"/>
      <c r="H78" s="34"/>
      <c r="I78" s="35"/>
      <c r="J78" s="32"/>
      <c r="K78" s="29"/>
      <c r="L78" s="29"/>
      <c r="M78" s="29"/>
      <c r="N78" s="29"/>
      <c r="O78" s="29"/>
      <c r="P78" s="29"/>
      <c r="Q78" s="29"/>
      <c r="R78" s="29"/>
      <c r="S78" s="29"/>
      <c r="T78" s="29"/>
      <c r="U78" s="29"/>
      <c r="V78" s="137"/>
    </row>
    <row r="79" spans="1:22" s="24" customFormat="1">
      <c r="A79" s="32" t="str">
        <f t="shared" si="2"/>
        <v/>
      </c>
      <c r="B79" s="32"/>
      <c r="C79" s="144">
        <f t="shared" si="3"/>
        <v>0</v>
      </c>
      <c r="D79" s="32"/>
      <c r="E79" s="32"/>
      <c r="F79" s="33"/>
      <c r="G79" s="33"/>
      <c r="H79" s="34"/>
      <c r="I79" s="35"/>
      <c r="J79" s="32"/>
      <c r="K79" s="29"/>
      <c r="L79" s="29"/>
      <c r="M79" s="29"/>
      <c r="N79" s="29"/>
      <c r="O79" s="29"/>
      <c r="P79" s="29"/>
      <c r="Q79" s="29"/>
      <c r="R79" s="29"/>
      <c r="S79" s="29"/>
      <c r="T79" s="29"/>
      <c r="U79" s="29"/>
      <c r="V79" s="137"/>
    </row>
    <row r="80" spans="1:22" s="24" customFormat="1">
      <c r="A80" s="32" t="str">
        <f t="shared" si="2"/>
        <v/>
      </c>
      <c r="B80" s="32"/>
      <c r="C80" s="144">
        <f t="shared" si="3"/>
        <v>0</v>
      </c>
      <c r="D80" s="32"/>
      <c r="E80" s="32"/>
      <c r="F80" s="33"/>
      <c r="G80" s="33"/>
      <c r="H80" s="34"/>
      <c r="I80" s="35"/>
      <c r="J80" s="32"/>
      <c r="K80" s="29"/>
      <c r="L80" s="29"/>
      <c r="M80" s="29"/>
      <c r="N80" s="29"/>
      <c r="O80" s="29"/>
      <c r="P80" s="29"/>
      <c r="Q80" s="29"/>
      <c r="R80" s="29"/>
      <c r="S80" s="29"/>
      <c r="T80" s="29"/>
      <c r="U80" s="29"/>
      <c r="V80" s="137"/>
    </row>
    <row r="81" spans="1:22" s="24" customFormat="1">
      <c r="A81" s="32" t="str">
        <f t="shared" si="2"/>
        <v/>
      </c>
      <c r="B81" s="32"/>
      <c r="C81" s="144">
        <f t="shared" si="3"/>
        <v>0</v>
      </c>
      <c r="D81" s="32"/>
      <c r="E81" s="32"/>
      <c r="F81" s="33"/>
      <c r="G81" s="33"/>
      <c r="H81" s="34"/>
      <c r="I81" s="35"/>
      <c r="J81" s="32"/>
      <c r="K81" s="29"/>
      <c r="L81" s="29"/>
      <c r="M81" s="29"/>
      <c r="N81" s="29"/>
      <c r="O81" s="29"/>
      <c r="P81" s="29"/>
      <c r="Q81" s="29"/>
      <c r="R81" s="29"/>
      <c r="S81" s="29"/>
      <c r="T81" s="29"/>
      <c r="U81" s="29"/>
      <c r="V81" s="137"/>
    </row>
    <row r="82" spans="1:22" s="24" customFormat="1">
      <c r="A82" s="32" t="str">
        <f t="shared" si="2"/>
        <v/>
      </c>
      <c r="B82" s="32"/>
      <c r="C82" s="144">
        <f t="shared" si="3"/>
        <v>0</v>
      </c>
      <c r="D82" s="32"/>
      <c r="E82" s="32"/>
      <c r="F82" s="33"/>
      <c r="G82" s="33"/>
      <c r="H82" s="34"/>
      <c r="I82" s="35"/>
      <c r="J82" s="32"/>
      <c r="K82" s="29"/>
      <c r="L82" s="29"/>
      <c r="M82" s="29"/>
      <c r="N82" s="29"/>
      <c r="O82" s="29"/>
      <c r="P82" s="29"/>
      <c r="Q82" s="29"/>
      <c r="R82" s="29"/>
      <c r="S82" s="29"/>
      <c r="T82" s="29"/>
      <c r="U82" s="29"/>
      <c r="V82" s="137"/>
    </row>
    <row r="83" spans="1:22" s="24" customFormat="1">
      <c r="A83" s="32" t="str">
        <f t="shared" si="2"/>
        <v/>
      </c>
      <c r="B83" s="32"/>
      <c r="C83" s="144">
        <f t="shared" si="3"/>
        <v>0</v>
      </c>
      <c r="D83" s="32"/>
      <c r="E83" s="32"/>
      <c r="F83" s="33"/>
      <c r="G83" s="33"/>
      <c r="H83" s="34"/>
      <c r="I83" s="35"/>
      <c r="J83" s="32"/>
      <c r="K83" s="29"/>
      <c r="L83" s="29"/>
      <c r="M83" s="29"/>
      <c r="N83" s="29"/>
      <c r="O83" s="29"/>
      <c r="P83" s="29"/>
      <c r="Q83" s="29"/>
      <c r="R83" s="29"/>
      <c r="S83" s="29"/>
      <c r="T83" s="29"/>
      <c r="U83" s="29"/>
      <c r="V83" s="137"/>
    </row>
    <row r="84" spans="1:22" s="24" customFormat="1">
      <c r="A84" s="32" t="str">
        <f t="shared" si="2"/>
        <v/>
      </c>
      <c r="B84" s="32"/>
      <c r="C84" s="144">
        <f t="shared" si="3"/>
        <v>0</v>
      </c>
      <c r="D84" s="32"/>
      <c r="E84" s="32"/>
      <c r="F84" s="33"/>
      <c r="G84" s="33"/>
      <c r="H84" s="34"/>
      <c r="I84" s="35"/>
      <c r="J84" s="32"/>
      <c r="K84" s="29"/>
      <c r="L84" s="29"/>
      <c r="M84" s="29"/>
      <c r="N84" s="29"/>
      <c r="O84" s="29"/>
      <c r="P84" s="29"/>
      <c r="Q84" s="29"/>
      <c r="R84" s="29"/>
      <c r="S84" s="29"/>
      <c r="T84" s="29"/>
      <c r="U84" s="29"/>
      <c r="V84" s="137"/>
    </row>
    <row r="85" spans="1:22" s="24" customFormat="1">
      <c r="A85" s="32" t="str">
        <f t="shared" si="2"/>
        <v/>
      </c>
      <c r="B85" s="32"/>
      <c r="C85" s="144">
        <f t="shared" si="3"/>
        <v>0</v>
      </c>
      <c r="D85" s="32"/>
      <c r="E85" s="32"/>
      <c r="F85" s="33"/>
      <c r="G85" s="33"/>
      <c r="H85" s="34"/>
      <c r="I85" s="35"/>
      <c r="J85" s="32"/>
      <c r="K85" s="29"/>
      <c r="L85" s="29"/>
      <c r="M85" s="29"/>
      <c r="N85" s="29"/>
      <c r="O85" s="29"/>
      <c r="P85" s="29"/>
      <c r="Q85" s="29"/>
      <c r="R85" s="29"/>
      <c r="S85" s="29"/>
      <c r="T85" s="29"/>
      <c r="U85" s="29"/>
      <c r="V85" s="137"/>
    </row>
    <row r="86" spans="1:22" s="24" customFormat="1">
      <c r="A86" s="32" t="str">
        <f t="shared" si="2"/>
        <v/>
      </c>
      <c r="B86" s="32"/>
      <c r="C86" s="144">
        <f t="shared" si="3"/>
        <v>0</v>
      </c>
      <c r="D86" s="32"/>
      <c r="E86" s="32"/>
      <c r="F86" s="33"/>
      <c r="G86" s="33"/>
      <c r="H86" s="34"/>
      <c r="I86" s="35"/>
      <c r="J86" s="32"/>
      <c r="K86" s="29"/>
      <c r="L86" s="29"/>
      <c r="M86" s="29"/>
      <c r="N86" s="29"/>
      <c r="O86" s="29"/>
      <c r="P86" s="29"/>
      <c r="Q86" s="29"/>
      <c r="R86" s="29"/>
      <c r="S86" s="29"/>
      <c r="T86" s="29"/>
      <c r="U86" s="29"/>
      <c r="V86" s="137"/>
    </row>
    <row r="87" spans="1:22" s="24" customFormat="1">
      <c r="A87" s="32" t="str">
        <f t="shared" si="2"/>
        <v/>
      </c>
      <c r="B87" s="32"/>
      <c r="C87" s="144">
        <f t="shared" si="3"/>
        <v>0</v>
      </c>
      <c r="D87" s="32"/>
      <c r="E87" s="32"/>
      <c r="F87" s="33"/>
      <c r="G87" s="33"/>
      <c r="H87" s="34"/>
      <c r="I87" s="35"/>
      <c r="J87" s="32"/>
      <c r="K87" s="29"/>
      <c r="L87" s="29"/>
      <c r="M87" s="29"/>
      <c r="N87" s="29"/>
      <c r="O87" s="29"/>
      <c r="P87" s="29"/>
      <c r="Q87" s="29"/>
      <c r="R87" s="29"/>
      <c r="S87" s="29"/>
      <c r="T87" s="29"/>
      <c r="U87" s="29"/>
      <c r="V87" s="137"/>
    </row>
    <row r="88" spans="1:22" s="24" customFormat="1">
      <c r="A88" s="32" t="str">
        <f t="shared" si="2"/>
        <v/>
      </c>
      <c r="B88" s="32"/>
      <c r="C88" s="144">
        <f t="shared" si="3"/>
        <v>0</v>
      </c>
      <c r="D88" s="32"/>
      <c r="E88" s="32"/>
      <c r="F88" s="33"/>
      <c r="G88" s="33"/>
      <c r="H88" s="34"/>
      <c r="I88" s="35"/>
      <c r="J88" s="32"/>
      <c r="K88" s="29"/>
      <c r="L88" s="29"/>
      <c r="M88" s="29"/>
      <c r="N88" s="29"/>
      <c r="O88" s="29"/>
      <c r="P88" s="29"/>
      <c r="Q88" s="29"/>
      <c r="R88" s="29"/>
      <c r="S88" s="29"/>
      <c r="T88" s="29"/>
      <c r="U88" s="29"/>
      <c r="V88" s="137"/>
    </row>
    <row r="89" spans="1:22" s="24" customFormat="1">
      <c r="A89" s="32" t="str">
        <f t="shared" si="2"/>
        <v/>
      </c>
      <c r="B89" s="32"/>
      <c r="C89" s="144">
        <f t="shared" si="3"/>
        <v>0</v>
      </c>
      <c r="D89" s="32"/>
      <c r="E89" s="32"/>
      <c r="F89" s="33"/>
      <c r="G89" s="33"/>
      <c r="H89" s="34"/>
      <c r="I89" s="35"/>
      <c r="J89" s="32"/>
      <c r="K89" s="29"/>
      <c r="L89" s="29"/>
      <c r="M89" s="29"/>
      <c r="N89" s="29"/>
      <c r="O89" s="29"/>
      <c r="P89" s="29"/>
      <c r="Q89" s="29"/>
      <c r="R89" s="29"/>
      <c r="S89" s="29"/>
      <c r="T89" s="29"/>
      <c r="U89" s="29"/>
      <c r="V89" s="137"/>
    </row>
    <row r="90" spans="1:22" s="24" customFormat="1">
      <c r="A90" s="32" t="str">
        <f t="shared" si="2"/>
        <v/>
      </c>
      <c r="B90" s="32"/>
      <c r="C90" s="144">
        <f t="shared" si="3"/>
        <v>0</v>
      </c>
      <c r="D90" s="32"/>
      <c r="E90" s="32"/>
      <c r="F90" s="33"/>
      <c r="G90" s="33"/>
      <c r="H90" s="34"/>
      <c r="I90" s="35"/>
      <c r="J90" s="32"/>
      <c r="K90" s="29"/>
      <c r="L90" s="29"/>
      <c r="M90" s="29"/>
      <c r="N90" s="29"/>
      <c r="O90" s="29"/>
      <c r="P90" s="29"/>
      <c r="Q90" s="29"/>
      <c r="R90" s="29"/>
      <c r="S90" s="29"/>
      <c r="T90" s="29"/>
      <c r="U90" s="29"/>
      <c r="V90" s="137"/>
    </row>
    <row r="91" spans="1:22" s="24" customFormat="1">
      <c r="A91" s="32" t="str">
        <f t="shared" si="2"/>
        <v/>
      </c>
      <c r="B91" s="32"/>
      <c r="C91" s="144">
        <f t="shared" si="3"/>
        <v>0</v>
      </c>
      <c r="D91" s="32"/>
      <c r="E91" s="32"/>
      <c r="F91" s="33"/>
      <c r="G91" s="33"/>
      <c r="H91" s="34"/>
      <c r="I91" s="35"/>
      <c r="J91" s="32"/>
      <c r="K91" s="29"/>
      <c r="L91" s="29"/>
      <c r="M91" s="29"/>
      <c r="N91" s="29"/>
      <c r="O91" s="29"/>
      <c r="P91" s="29"/>
      <c r="Q91" s="29"/>
      <c r="R91" s="29"/>
      <c r="S91" s="29"/>
      <c r="T91" s="29"/>
      <c r="U91" s="29"/>
      <c r="V91" s="137"/>
    </row>
    <row r="92" spans="1:22" s="24" customFormat="1">
      <c r="A92" s="32" t="str">
        <f t="shared" si="2"/>
        <v/>
      </c>
      <c r="B92" s="32"/>
      <c r="C92" s="144">
        <f t="shared" si="3"/>
        <v>0</v>
      </c>
      <c r="D92" s="32"/>
      <c r="E92" s="32"/>
      <c r="F92" s="33"/>
      <c r="G92" s="33"/>
      <c r="H92" s="34"/>
      <c r="I92" s="35"/>
      <c r="J92" s="32"/>
      <c r="K92" s="29"/>
      <c r="L92" s="29"/>
      <c r="M92" s="29"/>
      <c r="N92" s="29"/>
      <c r="O92" s="29"/>
      <c r="P92" s="29"/>
      <c r="Q92" s="29"/>
      <c r="R92" s="29"/>
      <c r="S92" s="29"/>
      <c r="T92" s="29"/>
      <c r="U92" s="29"/>
      <c r="V92" s="137"/>
    </row>
    <row r="93" spans="1:22" s="24" customFormat="1">
      <c r="A93" s="32" t="str">
        <f t="shared" si="2"/>
        <v/>
      </c>
      <c r="B93" s="32"/>
      <c r="C93" s="144">
        <f t="shared" si="3"/>
        <v>0</v>
      </c>
      <c r="D93" s="32"/>
      <c r="E93" s="32"/>
      <c r="F93" s="33"/>
      <c r="G93" s="33"/>
      <c r="H93" s="34"/>
      <c r="I93" s="35"/>
      <c r="J93" s="32"/>
      <c r="K93" s="29"/>
      <c r="L93" s="29"/>
      <c r="M93" s="29"/>
      <c r="N93" s="29"/>
      <c r="O93" s="29"/>
      <c r="P93" s="29"/>
      <c r="Q93" s="29"/>
      <c r="R93" s="29"/>
      <c r="S93" s="29"/>
      <c r="T93" s="29"/>
      <c r="U93" s="29"/>
      <c r="V93" s="137"/>
    </row>
    <row r="94" spans="1:22" s="24" customFormat="1">
      <c r="A94" s="32" t="str">
        <f t="shared" si="2"/>
        <v/>
      </c>
      <c r="B94" s="32"/>
      <c r="C94" s="144">
        <f t="shared" si="3"/>
        <v>0</v>
      </c>
      <c r="D94" s="32"/>
      <c r="E94" s="32"/>
      <c r="F94" s="33"/>
      <c r="G94" s="33"/>
      <c r="H94" s="34"/>
      <c r="I94" s="35"/>
      <c r="J94" s="32"/>
      <c r="K94" s="29"/>
      <c r="L94" s="29"/>
      <c r="M94" s="29"/>
      <c r="N94" s="29"/>
      <c r="O94" s="29"/>
      <c r="P94" s="29"/>
      <c r="Q94" s="29"/>
      <c r="R94" s="29"/>
      <c r="S94" s="29"/>
      <c r="T94" s="29"/>
      <c r="U94" s="29"/>
      <c r="V94" s="137"/>
    </row>
    <row r="95" spans="1:22" s="24" customFormat="1">
      <c r="A95" s="32" t="str">
        <f t="shared" si="2"/>
        <v/>
      </c>
      <c r="B95" s="32"/>
      <c r="C95" s="144">
        <f t="shared" si="3"/>
        <v>0</v>
      </c>
      <c r="D95" s="32"/>
      <c r="E95" s="32"/>
      <c r="F95" s="33"/>
      <c r="G95" s="33"/>
      <c r="H95" s="34"/>
      <c r="I95" s="35"/>
      <c r="J95" s="32"/>
      <c r="K95" s="29"/>
      <c r="L95" s="29"/>
      <c r="M95" s="29"/>
      <c r="N95" s="29"/>
      <c r="O95" s="29"/>
      <c r="P95" s="29"/>
      <c r="Q95" s="29"/>
      <c r="R95" s="29"/>
      <c r="S95" s="29"/>
      <c r="T95" s="29"/>
      <c r="U95" s="29"/>
      <c r="V95" s="137"/>
    </row>
    <row r="96" spans="1:22" s="24" customFormat="1" ht="47.25" customHeight="1">
      <c r="A96" s="32" t="str">
        <f t="shared" si="2"/>
        <v/>
      </c>
      <c r="B96" s="32"/>
      <c r="C96" s="144">
        <f t="shared" si="3"/>
        <v>0</v>
      </c>
      <c r="D96" s="32"/>
      <c r="E96" s="32"/>
      <c r="F96" s="33"/>
      <c r="G96" s="33"/>
      <c r="H96" s="34"/>
      <c r="I96" s="35"/>
      <c r="J96" s="32"/>
      <c r="K96" s="29"/>
      <c r="L96" s="29"/>
      <c r="M96" s="29"/>
      <c r="N96" s="29"/>
      <c r="O96" s="29"/>
      <c r="P96" s="29"/>
      <c r="Q96" s="29"/>
      <c r="R96" s="29"/>
      <c r="S96" s="29"/>
      <c r="T96" s="29"/>
      <c r="U96" s="29"/>
      <c r="V96" s="137"/>
    </row>
    <row r="97" spans="1:22" s="24" customFormat="1">
      <c r="A97" s="32" t="str">
        <f t="shared" si="2"/>
        <v/>
      </c>
      <c r="B97" s="32"/>
      <c r="C97" s="144">
        <f t="shared" si="3"/>
        <v>0</v>
      </c>
      <c r="D97" s="32"/>
      <c r="E97" s="32"/>
      <c r="F97" s="33"/>
      <c r="G97" s="33"/>
      <c r="H97" s="34"/>
      <c r="I97" s="35"/>
      <c r="J97" s="32"/>
      <c r="K97" s="29"/>
      <c r="L97" s="29"/>
      <c r="M97" s="29"/>
      <c r="N97" s="29"/>
      <c r="O97" s="29"/>
      <c r="P97" s="29"/>
      <c r="Q97" s="29"/>
      <c r="R97" s="29"/>
      <c r="S97" s="29"/>
      <c r="T97" s="29"/>
      <c r="U97" s="29"/>
      <c r="V97" s="137"/>
    </row>
    <row r="98" spans="1:22" s="24" customFormat="1" ht="47.25" customHeight="1">
      <c r="A98" s="32" t="str">
        <f t="shared" si="2"/>
        <v/>
      </c>
      <c r="B98" s="32"/>
      <c r="C98" s="144">
        <f t="shared" si="3"/>
        <v>0</v>
      </c>
      <c r="D98" s="32"/>
      <c r="E98" s="32"/>
      <c r="F98" s="33"/>
      <c r="G98" s="33"/>
      <c r="H98" s="34"/>
      <c r="I98" s="35"/>
      <c r="J98" s="32"/>
      <c r="K98" s="29"/>
      <c r="L98" s="29"/>
      <c r="M98" s="29"/>
      <c r="N98" s="29"/>
      <c r="O98" s="29"/>
      <c r="P98" s="29"/>
      <c r="Q98" s="29"/>
      <c r="R98" s="29"/>
      <c r="S98" s="29"/>
      <c r="T98" s="29"/>
      <c r="U98" s="29"/>
      <c r="V98" s="137"/>
    </row>
    <row r="99" spans="1:22" s="24" customFormat="1">
      <c r="A99" s="32"/>
      <c r="B99" s="32"/>
      <c r="C99" s="32"/>
      <c r="D99" s="32"/>
      <c r="E99" s="32"/>
      <c r="F99" s="129"/>
      <c r="G99" s="33"/>
      <c r="H99" s="34"/>
      <c r="I99" s="35"/>
      <c r="J99" s="32"/>
      <c r="K99" s="137"/>
      <c r="L99" s="137"/>
      <c r="M99" s="137"/>
      <c r="N99" s="137"/>
      <c r="O99" s="137"/>
      <c r="P99" s="137"/>
      <c r="Q99" s="137"/>
      <c r="R99" s="137"/>
      <c r="S99" s="137"/>
      <c r="T99" s="137"/>
      <c r="U99" s="137"/>
      <c r="V99" s="137"/>
    </row>
    <row r="100" spans="1:22" s="24" customFormat="1">
      <c r="A100" s="32"/>
      <c r="B100" s="32"/>
      <c r="C100" s="32"/>
      <c r="D100" s="32"/>
      <c r="E100" s="32"/>
      <c r="F100" s="129"/>
      <c r="G100" s="33"/>
      <c r="H100" s="34"/>
      <c r="I100" s="35"/>
      <c r="J100" s="32"/>
      <c r="K100" s="137"/>
      <c r="L100" s="137"/>
      <c r="M100" s="137"/>
      <c r="N100" s="137"/>
      <c r="O100" s="137"/>
      <c r="P100" s="137"/>
      <c r="Q100" s="137"/>
      <c r="R100" s="137"/>
      <c r="S100" s="137"/>
      <c r="T100" s="137"/>
      <c r="U100" s="137"/>
      <c r="V100" s="137"/>
    </row>
    <row r="101" spans="1:22" s="24" customFormat="1" ht="47.25" customHeight="1">
      <c r="A101" s="32"/>
      <c r="B101" s="32"/>
      <c r="C101" s="32"/>
      <c r="D101" s="32"/>
      <c r="E101" s="32"/>
      <c r="F101" s="129"/>
      <c r="G101" s="33"/>
      <c r="H101" s="34"/>
      <c r="I101" s="35"/>
      <c r="J101" s="32"/>
      <c r="K101" s="137"/>
      <c r="L101" s="137"/>
      <c r="M101" s="137"/>
      <c r="N101" s="137"/>
      <c r="O101" s="137"/>
      <c r="P101" s="137"/>
      <c r="Q101" s="137"/>
      <c r="R101" s="137"/>
      <c r="S101" s="137"/>
      <c r="T101" s="137"/>
      <c r="U101" s="137"/>
      <c r="V101" s="137"/>
    </row>
    <row r="102" spans="1:22" s="24" customFormat="1" ht="47.25" customHeight="1">
      <c r="A102" s="32"/>
      <c r="B102" s="32"/>
      <c r="C102" s="32"/>
      <c r="D102" s="32"/>
      <c r="E102" s="32"/>
      <c r="F102" s="129"/>
      <c r="G102" s="33"/>
      <c r="H102" s="34"/>
      <c r="I102" s="35"/>
      <c r="J102" s="32"/>
      <c r="K102" s="137"/>
      <c r="L102" s="137"/>
      <c r="M102" s="137"/>
      <c r="N102" s="137"/>
      <c r="O102" s="137"/>
      <c r="P102" s="137"/>
      <c r="Q102" s="137"/>
      <c r="R102" s="137"/>
      <c r="S102" s="137"/>
      <c r="T102" s="137"/>
      <c r="U102" s="137"/>
      <c r="V102" s="137"/>
    </row>
    <row r="103" spans="1:22" s="24" customFormat="1" ht="47.25" customHeight="1">
      <c r="A103" s="32"/>
      <c r="B103" s="32"/>
      <c r="C103" s="32"/>
      <c r="D103" s="32"/>
      <c r="E103" s="32"/>
      <c r="F103" s="129"/>
      <c r="G103" s="33"/>
      <c r="H103" s="34"/>
      <c r="I103" s="35"/>
      <c r="J103" s="32"/>
      <c r="K103" s="137"/>
      <c r="L103" s="137"/>
      <c r="M103" s="137"/>
      <c r="N103" s="137"/>
      <c r="O103" s="137"/>
      <c r="P103" s="137"/>
      <c r="Q103" s="137"/>
      <c r="R103" s="137"/>
      <c r="S103" s="137"/>
      <c r="T103" s="137"/>
      <c r="U103" s="137"/>
      <c r="V103" s="137"/>
    </row>
    <row r="104" spans="1:22" s="24" customFormat="1" ht="47.25" customHeight="1">
      <c r="A104" s="32"/>
      <c r="B104" s="32"/>
      <c r="C104" s="32"/>
      <c r="D104" s="32"/>
      <c r="E104" s="32"/>
      <c r="F104" s="129"/>
      <c r="G104" s="33"/>
      <c r="H104" s="34"/>
      <c r="I104" s="35"/>
      <c r="J104" s="32"/>
      <c r="K104" s="137"/>
      <c r="L104" s="137"/>
      <c r="M104" s="137"/>
      <c r="N104" s="137"/>
      <c r="O104" s="137"/>
      <c r="P104" s="137"/>
      <c r="Q104" s="137"/>
      <c r="R104" s="137"/>
      <c r="S104" s="137"/>
      <c r="T104" s="137"/>
      <c r="U104" s="137"/>
      <c r="V104" s="137"/>
    </row>
    <row r="105" spans="1:22" s="24" customFormat="1">
      <c r="A105" s="32"/>
      <c r="B105" s="32"/>
      <c r="C105" s="32"/>
      <c r="D105" s="32"/>
      <c r="E105" s="32"/>
      <c r="F105" s="129"/>
      <c r="G105" s="33"/>
      <c r="H105" s="34"/>
      <c r="I105" s="35"/>
      <c r="J105" s="32"/>
      <c r="K105" s="137"/>
      <c r="L105" s="137"/>
      <c r="M105" s="137"/>
      <c r="N105" s="137"/>
      <c r="O105" s="137"/>
      <c r="P105" s="137"/>
      <c r="Q105" s="137"/>
      <c r="R105" s="137"/>
      <c r="S105" s="137"/>
      <c r="T105" s="137"/>
      <c r="U105" s="137"/>
      <c r="V105" s="137"/>
    </row>
    <row r="106" spans="1:22" s="24" customFormat="1" ht="47.25" customHeight="1">
      <c r="A106" s="32"/>
      <c r="B106" s="32"/>
      <c r="C106" s="32"/>
      <c r="D106" s="32"/>
      <c r="E106" s="32"/>
      <c r="F106" s="129"/>
      <c r="G106" s="33"/>
      <c r="H106" s="34"/>
      <c r="I106" s="35"/>
      <c r="J106" s="32"/>
      <c r="K106" s="137"/>
      <c r="L106" s="137"/>
      <c r="M106" s="137"/>
      <c r="N106" s="137"/>
      <c r="O106" s="137"/>
      <c r="P106" s="137"/>
      <c r="Q106" s="137"/>
      <c r="R106" s="137"/>
      <c r="S106" s="137"/>
      <c r="T106" s="137"/>
      <c r="U106" s="137"/>
      <c r="V106" s="137"/>
    </row>
    <row r="107" spans="1:22" s="24" customFormat="1" ht="47.25" customHeight="1">
      <c r="A107" s="32"/>
      <c r="B107" s="32"/>
      <c r="C107" s="32"/>
      <c r="D107" s="32"/>
      <c r="E107" s="32"/>
      <c r="F107" s="129"/>
      <c r="G107" s="33"/>
      <c r="H107" s="34"/>
      <c r="I107" s="35"/>
      <c r="J107" s="32"/>
      <c r="K107" s="137"/>
      <c r="L107" s="137"/>
      <c r="M107" s="137"/>
      <c r="N107" s="137"/>
      <c r="O107" s="137"/>
      <c r="P107" s="137"/>
      <c r="Q107" s="137"/>
      <c r="R107" s="137"/>
      <c r="S107" s="137"/>
      <c r="T107" s="137"/>
      <c r="U107" s="137"/>
      <c r="V107" s="137"/>
    </row>
    <row r="108" spans="1:22" s="24" customFormat="1" ht="47.25" customHeight="1">
      <c r="A108" s="32"/>
      <c r="B108" s="32"/>
      <c r="C108" s="32"/>
      <c r="D108" s="32"/>
      <c r="E108" s="32"/>
      <c r="F108" s="129"/>
      <c r="G108" s="33"/>
      <c r="H108" s="34"/>
      <c r="I108" s="35"/>
      <c r="J108" s="32"/>
      <c r="K108" s="137"/>
      <c r="L108" s="137"/>
      <c r="M108" s="137"/>
      <c r="N108" s="137"/>
      <c r="O108" s="137"/>
      <c r="P108" s="137"/>
      <c r="Q108" s="137"/>
      <c r="R108" s="137"/>
      <c r="S108" s="137"/>
      <c r="T108" s="137"/>
      <c r="U108" s="137"/>
      <c r="V108" s="137"/>
    </row>
    <row r="109" spans="1:22" s="24" customFormat="1" ht="47.25" customHeight="1">
      <c r="A109" s="32"/>
      <c r="B109" s="32"/>
      <c r="C109" s="32"/>
      <c r="D109" s="32"/>
      <c r="E109" s="32"/>
      <c r="F109" s="129"/>
      <c r="G109" s="33"/>
      <c r="H109" s="34"/>
      <c r="I109" s="35"/>
      <c r="J109" s="32"/>
      <c r="K109" s="137"/>
      <c r="L109" s="137"/>
      <c r="M109" s="137"/>
      <c r="N109" s="137"/>
      <c r="O109" s="137"/>
      <c r="P109" s="137"/>
      <c r="Q109" s="137"/>
      <c r="R109" s="137"/>
      <c r="S109" s="137"/>
      <c r="T109" s="137"/>
      <c r="U109" s="137"/>
      <c r="V109" s="137"/>
    </row>
    <row r="110" spans="1:22" s="24" customFormat="1">
      <c r="A110" s="32"/>
      <c r="B110" s="32"/>
      <c r="C110" s="32"/>
      <c r="D110" s="32"/>
      <c r="E110" s="32"/>
      <c r="F110" s="129"/>
      <c r="G110" s="33"/>
      <c r="H110" s="34"/>
      <c r="I110" s="35"/>
      <c r="J110" s="32"/>
      <c r="K110" s="137"/>
      <c r="L110" s="137"/>
      <c r="M110" s="137"/>
      <c r="N110" s="137"/>
      <c r="O110" s="137"/>
      <c r="P110" s="137"/>
      <c r="Q110" s="137"/>
      <c r="R110" s="137"/>
      <c r="S110" s="137"/>
      <c r="T110" s="137"/>
      <c r="U110" s="137"/>
      <c r="V110" s="137"/>
    </row>
    <row r="111" spans="1:22" s="24" customFormat="1">
      <c r="A111" s="32"/>
      <c r="B111" s="32"/>
      <c r="C111" s="32"/>
      <c r="D111" s="32"/>
      <c r="E111" s="32"/>
      <c r="F111" s="129"/>
      <c r="G111" s="33"/>
      <c r="H111" s="34"/>
      <c r="I111" s="35"/>
      <c r="J111" s="32"/>
      <c r="K111" s="137"/>
      <c r="L111" s="137"/>
      <c r="M111" s="137"/>
      <c r="N111" s="137"/>
      <c r="O111" s="137"/>
      <c r="P111" s="137"/>
      <c r="Q111" s="137"/>
      <c r="R111" s="137"/>
      <c r="S111" s="137"/>
      <c r="T111" s="137"/>
      <c r="U111" s="137"/>
      <c r="V111" s="137"/>
    </row>
    <row r="112" spans="1:22" s="24" customFormat="1" ht="47.25" customHeight="1">
      <c r="A112" s="32"/>
      <c r="B112" s="32"/>
      <c r="C112" s="32"/>
      <c r="D112" s="32"/>
      <c r="E112" s="32"/>
      <c r="F112" s="129"/>
      <c r="G112" s="33"/>
      <c r="H112" s="34"/>
      <c r="I112" s="35"/>
      <c r="J112" s="32"/>
      <c r="K112" s="137"/>
      <c r="L112" s="137"/>
      <c r="M112" s="137"/>
      <c r="N112" s="137"/>
      <c r="O112" s="137"/>
      <c r="P112" s="137"/>
      <c r="Q112" s="137"/>
      <c r="R112" s="137"/>
      <c r="S112" s="137"/>
      <c r="T112" s="137"/>
      <c r="U112" s="137"/>
      <c r="V112" s="137"/>
    </row>
    <row r="113" spans="1:22" s="24" customFormat="1">
      <c r="A113" s="32"/>
      <c r="B113" s="32"/>
      <c r="C113" s="32"/>
      <c r="D113" s="32"/>
      <c r="E113" s="32"/>
      <c r="F113" s="129"/>
      <c r="G113" s="33"/>
      <c r="H113" s="34"/>
      <c r="I113" s="35"/>
      <c r="J113" s="32"/>
      <c r="K113" s="137"/>
      <c r="L113" s="137"/>
      <c r="M113" s="137"/>
      <c r="N113" s="137"/>
      <c r="O113" s="137"/>
      <c r="P113" s="137"/>
      <c r="Q113" s="137"/>
      <c r="R113" s="137"/>
      <c r="S113" s="137"/>
      <c r="T113" s="137"/>
      <c r="U113" s="137"/>
      <c r="V113" s="137"/>
    </row>
    <row r="114" spans="1:22" s="24" customFormat="1" ht="47.25" customHeight="1">
      <c r="A114" s="32"/>
      <c r="B114" s="32"/>
      <c r="C114" s="32"/>
      <c r="D114" s="32"/>
      <c r="E114" s="32"/>
      <c r="F114" s="129"/>
      <c r="G114" s="33"/>
      <c r="H114" s="34"/>
      <c r="I114" s="35"/>
      <c r="J114" s="32"/>
      <c r="K114" s="137"/>
      <c r="L114" s="137"/>
      <c r="M114" s="137"/>
      <c r="N114" s="137"/>
      <c r="O114" s="137"/>
      <c r="P114" s="137"/>
      <c r="Q114" s="137"/>
      <c r="R114" s="137"/>
      <c r="S114" s="137"/>
      <c r="T114" s="137"/>
      <c r="U114" s="137"/>
      <c r="V114" s="137"/>
    </row>
    <row r="115" spans="1:22" s="24" customFormat="1" ht="47.25" customHeight="1">
      <c r="A115" s="32"/>
      <c r="B115" s="32"/>
      <c r="C115" s="32"/>
      <c r="D115" s="32"/>
      <c r="E115" s="32"/>
      <c r="F115" s="129"/>
      <c r="G115" s="33"/>
      <c r="H115" s="34"/>
      <c r="I115" s="35"/>
      <c r="J115" s="32"/>
      <c r="K115" s="137"/>
      <c r="L115" s="137"/>
      <c r="M115" s="137"/>
      <c r="N115" s="137"/>
      <c r="O115" s="137"/>
      <c r="P115" s="137"/>
      <c r="Q115" s="137"/>
      <c r="R115" s="137"/>
      <c r="S115" s="137"/>
      <c r="T115" s="137"/>
      <c r="U115" s="137"/>
      <c r="V115" s="137"/>
    </row>
    <row r="116" spans="1:22" s="24" customFormat="1">
      <c r="A116" s="32"/>
      <c r="B116" s="32"/>
      <c r="C116" s="32"/>
      <c r="D116" s="32"/>
      <c r="E116" s="32"/>
      <c r="F116" s="129"/>
      <c r="G116" s="33"/>
      <c r="H116" s="34"/>
      <c r="I116" s="35"/>
      <c r="J116" s="32"/>
      <c r="K116" s="137"/>
      <c r="L116" s="137"/>
      <c r="M116" s="137"/>
      <c r="N116" s="137"/>
      <c r="O116" s="137"/>
      <c r="P116" s="137"/>
      <c r="Q116" s="137"/>
      <c r="R116" s="137"/>
      <c r="S116" s="137"/>
      <c r="T116" s="137"/>
      <c r="U116" s="137"/>
      <c r="V116" s="137"/>
    </row>
    <row r="117" spans="1:22" s="24" customFormat="1">
      <c r="A117" s="32"/>
      <c r="B117" s="32"/>
      <c r="C117" s="32"/>
      <c r="D117" s="32"/>
      <c r="E117" s="32"/>
      <c r="F117" s="129"/>
      <c r="G117" s="33"/>
      <c r="H117" s="34"/>
      <c r="I117" s="35"/>
      <c r="J117" s="32"/>
      <c r="K117" s="137"/>
      <c r="L117" s="137"/>
      <c r="M117" s="137"/>
      <c r="N117" s="137"/>
      <c r="O117" s="137"/>
      <c r="P117" s="137"/>
      <c r="Q117" s="137"/>
      <c r="R117" s="137"/>
      <c r="S117" s="137"/>
      <c r="T117" s="137"/>
      <c r="U117" s="137"/>
      <c r="V117" s="137"/>
    </row>
    <row r="118" spans="1:22" s="24" customFormat="1">
      <c r="A118" s="32"/>
      <c r="B118" s="32"/>
      <c r="C118" s="32"/>
      <c r="D118" s="32"/>
      <c r="E118" s="32"/>
      <c r="F118" s="129"/>
      <c r="G118" s="33"/>
      <c r="H118" s="34"/>
      <c r="I118" s="35"/>
      <c r="J118" s="32"/>
      <c r="K118" s="137"/>
      <c r="L118" s="137"/>
      <c r="M118" s="137"/>
      <c r="N118" s="137"/>
      <c r="O118" s="137"/>
      <c r="P118" s="137"/>
      <c r="Q118" s="137"/>
      <c r="R118" s="137"/>
      <c r="S118" s="137"/>
      <c r="T118" s="137"/>
      <c r="U118" s="137"/>
      <c r="V118" s="137"/>
    </row>
    <row r="119" spans="1:22" s="24" customFormat="1" ht="47.25" customHeight="1">
      <c r="A119" s="32"/>
      <c r="B119" s="32"/>
      <c r="C119" s="32"/>
      <c r="D119" s="32"/>
      <c r="E119" s="32"/>
      <c r="F119" s="129"/>
      <c r="G119" s="33"/>
      <c r="H119" s="34"/>
      <c r="I119" s="35"/>
      <c r="J119" s="32"/>
      <c r="K119" s="137"/>
      <c r="L119" s="137"/>
      <c r="M119" s="137"/>
      <c r="N119" s="137"/>
      <c r="O119" s="137"/>
      <c r="P119" s="137"/>
      <c r="Q119" s="137"/>
      <c r="R119" s="137"/>
      <c r="S119" s="137"/>
      <c r="T119" s="137"/>
      <c r="U119" s="137"/>
      <c r="V119" s="137"/>
    </row>
    <row r="120" spans="1:22" s="24" customFormat="1" ht="47.25" customHeight="1">
      <c r="A120" s="32"/>
      <c r="B120" s="32"/>
      <c r="C120" s="32"/>
      <c r="D120" s="32"/>
      <c r="E120" s="32"/>
      <c r="F120" s="129"/>
      <c r="G120" s="33"/>
      <c r="H120" s="34"/>
      <c r="I120" s="35"/>
      <c r="J120" s="32"/>
      <c r="K120" s="137"/>
      <c r="L120" s="137"/>
      <c r="M120" s="137"/>
      <c r="N120" s="137"/>
      <c r="O120" s="137"/>
      <c r="P120" s="137"/>
      <c r="Q120" s="137"/>
      <c r="R120" s="137"/>
      <c r="S120" s="137"/>
      <c r="T120" s="137"/>
      <c r="U120" s="137"/>
      <c r="V120" s="137"/>
    </row>
    <row r="121" spans="1:22" s="24" customFormat="1" ht="47.25" customHeight="1">
      <c r="A121" s="32"/>
      <c r="B121" s="32"/>
      <c r="C121" s="32"/>
      <c r="D121" s="32"/>
      <c r="E121" s="32"/>
      <c r="F121" s="129"/>
      <c r="G121" s="33"/>
      <c r="H121" s="34"/>
      <c r="I121" s="35"/>
      <c r="J121" s="32"/>
      <c r="K121" s="137"/>
      <c r="L121" s="137"/>
      <c r="M121" s="137"/>
      <c r="N121" s="137"/>
      <c r="O121" s="137"/>
      <c r="P121" s="137"/>
      <c r="Q121" s="137"/>
      <c r="R121" s="137"/>
      <c r="S121" s="137"/>
      <c r="T121" s="137"/>
      <c r="U121" s="137"/>
      <c r="V121" s="137"/>
    </row>
    <row r="122" spans="1:22" s="24" customFormat="1">
      <c r="A122" s="32"/>
      <c r="B122" s="32"/>
      <c r="C122" s="32"/>
      <c r="D122" s="32"/>
      <c r="E122" s="32"/>
      <c r="F122" s="129"/>
      <c r="G122" s="33"/>
      <c r="H122" s="34"/>
      <c r="I122" s="35"/>
      <c r="J122" s="32"/>
      <c r="K122" s="137"/>
      <c r="L122" s="137"/>
      <c r="M122" s="137"/>
      <c r="N122" s="137"/>
      <c r="O122" s="137"/>
      <c r="P122" s="137"/>
      <c r="Q122" s="137"/>
      <c r="R122" s="137"/>
      <c r="S122" s="137"/>
      <c r="T122" s="137"/>
      <c r="U122" s="137"/>
      <c r="V122" s="137"/>
    </row>
    <row r="123" spans="1:22" s="24" customFormat="1" ht="47.25" customHeight="1">
      <c r="A123" s="32"/>
      <c r="B123" s="32"/>
      <c r="C123" s="32"/>
      <c r="D123" s="32"/>
      <c r="E123" s="32"/>
      <c r="F123" s="129"/>
      <c r="G123" s="33"/>
      <c r="H123" s="34"/>
      <c r="I123" s="35"/>
      <c r="J123" s="32"/>
      <c r="K123" s="137"/>
      <c r="L123" s="137"/>
      <c r="M123" s="137"/>
      <c r="N123" s="137"/>
      <c r="O123" s="137"/>
      <c r="P123" s="137"/>
      <c r="Q123" s="137"/>
      <c r="R123" s="137"/>
      <c r="S123" s="137"/>
      <c r="T123" s="137"/>
      <c r="U123" s="137"/>
      <c r="V123" s="137"/>
    </row>
    <row r="124" spans="1:22" s="24" customFormat="1" ht="47.25" customHeight="1">
      <c r="A124" s="32"/>
      <c r="B124" s="32"/>
      <c r="C124" s="32"/>
      <c r="D124" s="32"/>
      <c r="E124" s="32"/>
      <c r="F124" s="129"/>
      <c r="G124" s="33"/>
      <c r="H124" s="34"/>
      <c r="I124" s="35"/>
      <c r="J124" s="32"/>
      <c r="K124" s="137"/>
      <c r="L124" s="137"/>
      <c r="M124" s="137"/>
      <c r="N124" s="137"/>
      <c r="O124" s="137"/>
      <c r="P124" s="137"/>
      <c r="Q124" s="137"/>
      <c r="R124" s="137"/>
      <c r="S124" s="137"/>
      <c r="T124" s="137"/>
      <c r="U124" s="137"/>
      <c r="V124" s="137"/>
    </row>
    <row r="125" spans="1:22" s="24" customFormat="1" ht="47.25" customHeight="1">
      <c r="A125" s="32"/>
      <c r="B125" s="32"/>
      <c r="C125" s="32"/>
      <c r="D125" s="32"/>
      <c r="E125" s="32"/>
      <c r="F125" s="129"/>
      <c r="G125" s="33"/>
      <c r="H125" s="34"/>
      <c r="I125" s="35"/>
      <c r="J125" s="32"/>
      <c r="K125" s="137"/>
      <c r="L125" s="137"/>
      <c r="M125" s="137"/>
      <c r="N125" s="137"/>
      <c r="O125" s="137"/>
      <c r="P125" s="137"/>
      <c r="Q125" s="137"/>
      <c r="R125" s="137"/>
      <c r="S125" s="137"/>
      <c r="T125" s="137"/>
      <c r="U125" s="137"/>
      <c r="V125" s="137"/>
    </row>
    <row r="126" spans="1:22" s="24" customFormat="1" ht="47.25" customHeight="1">
      <c r="A126" s="32"/>
      <c r="B126" s="32"/>
      <c r="C126" s="32"/>
      <c r="D126" s="32"/>
      <c r="E126" s="32"/>
      <c r="F126" s="129"/>
      <c r="G126" s="33"/>
      <c r="H126" s="34"/>
      <c r="I126" s="35"/>
      <c r="J126" s="32"/>
      <c r="K126" s="137"/>
      <c r="L126" s="137"/>
      <c r="M126" s="137"/>
      <c r="N126" s="137"/>
      <c r="O126" s="137"/>
      <c r="P126" s="137"/>
      <c r="Q126" s="137"/>
      <c r="R126" s="137"/>
      <c r="S126" s="137"/>
      <c r="T126" s="137"/>
      <c r="U126" s="137"/>
      <c r="V126" s="137"/>
    </row>
    <row r="127" spans="1:22" s="24" customFormat="1" ht="47.25" customHeight="1">
      <c r="A127" s="32"/>
      <c r="B127" s="32"/>
      <c r="C127" s="32"/>
      <c r="D127" s="32"/>
      <c r="E127" s="32"/>
      <c r="F127" s="129"/>
      <c r="G127" s="33"/>
      <c r="H127" s="34"/>
      <c r="I127" s="35"/>
      <c r="J127" s="32"/>
      <c r="K127" s="137"/>
      <c r="L127" s="137"/>
      <c r="M127" s="137"/>
      <c r="N127" s="137"/>
      <c r="O127" s="137"/>
      <c r="P127" s="137"/>
      <c r="Q127" s="137"/>
      <c r="R127" s="137"/>
      <c r="S127" s="137"/>
      <c r="T127" s="137"/>
      <c r="U127" s="137"/>
      <c r="V127" s="137"/>
    </row>
    <row r="128" spans="1:22" s="24" customFormat="1" ht="47.25" customHeight="1">
      <c r="A128" s="32"/>
      <c r="B128" s="32"/>
      <c r="C128" s="32"/>
      <c r="D128" s="32"/>
      <c r="E128" s="32"/>
      <c r="F128" s="129"/>
      <c r="G128" s="33"/>
      <c r="H128" s="34"/>
      <c r="I128" s="35"/>
      <c r="J128" s="32"/>
      <c r="K128" s="137"/>
      <c r="L128" s="137"/>
      <c r="M128" s="137"/>
      <c r="N128" s="137"/>
      <c r="O128" s="137"/>
      <c r="P128" s="137"/>
      <c r="Q128" s="137"/>
      <c r="R128" s="137"/>
      <c r="S128" s="137"/>
      <c r="T128" s="137"/>
      <c r="U128" s="137"/>
      <c r="V128" s="137"/>
    </row>
    <row r="129" spans="1:22" s="24" customFormat="1">
      <c r="A129" s="32"/>
      <c r="B129" s="32"/>
      <c r="C129" s="32"/>
      <c r="D129" s="32"/>
      <c r="E129" s="32"/>
      <c r="F129" s="129"/>
      <c r="G129" s="33"/>
      <c r="H129" s="34"/>
      <c r="I129" s="35"/>
      <c r="J129" s="32"/>
      <c r="K129" s="137"/>
      <c r="L129" s="137"/>
      <c r="M129" s="137"/>
      <c r="N129" s="137"/>
      <c r="O129" s="137"/>
      <c r="P129" s="137"/>
      <c r="Q129" s="137"/>
      <c r="R129" s="137"/>
      <c r="S129" s="137"/>
      <c r="T129" s="137"/>
      <c r="U129" s="137"/>
      <c r="V129" s="137"/>
    </row>
    <row r="130" spans="1:22" s="24" customFormat="1">
      <c r="A130" s="32"/>
      <c r="B130" s="32"/>
      <c r="C130" s="32"/>
      <c r="D130" s="32"/>
      <c r="E130" s="32"/>
      <c r="F130" s="129"/>
      <c r="G130" s="33"/>
      <c r="H130" s="34"/>
      <c r="I130" s="35"/>
      <c r="J130" s="32"/>
      <c r="K130" s="137"/>
      <c r="L130" s="137"/>
      <c r="M130" s="137"/>
      <c r="N130" s="137"/>
      <c r="O130" s="137"/>
      <c r="P130" s="137"/>
      <c r="Q130" s="137"/>
      <c r="R130" s="137"/>
      <c r="S130" s="137"/>
      <c r="T130" s="137"/>
      <c r="U130" s="137"/>
      <c r="V130" s="137"/>
    </row>
    <row r="131" spans="1:22" s="24" customFormat="1" ht="47.25" customHeight="1">
      <c r="A131" s="32"/>
      <c r="B131" s="32"/>
      <c r="C131" s="32"/>
      <c r="D131" s="32"/>
      <c r="E131" s="32"/>
      <c r="F131" s="129"/>
      <c r="G131" s="33"/>
      <c r="H131" s="34"/>
      <c r="I131" s="35"/>
      <c r="J131" s="32"/>
      <c r="K131" s="137"/>
      <c r="L131" s="137"/>
      <c r="M131" s="137"/>
      <c r="N131" s="137"/>
      <c r="O131" s="137"/>
      <c r="P131" s="137"/>
      <c r="Q131" s="137"/>
      <c r="R131" s="137"/>
      <c r="S131" s="137"/>
      <c r="T131" s="137"/>
      <c r="U131" s="137"/>
      <c r="V131" s="137"/>
    </row>
    <row r="132" spans="1:22" s="24" customFormat="1" ht="47.25" customHeight="1">
      <c r="A132" s="32"/>
      <c r="B132" s="32"/>
      <c r="C132" s="32"/>
      <c r="D132" s="32"/>
      <c r="E132" s="32"/>
      <c r="F132" s="129"/>
      <c r="G132" s="33"/>
      <c r="H132" s="34"/>
      <c r="I132" s="35"/>
      <c r="J132" s="32"/>
      <c r="K132" s="137"/>
      <c r="L132" s="137"/>
      <c r="M132" s="137"/>
      <c r="N132" s="137"/>
      <c r="O132" s="137"/>
      <c r="P132" s="137"/>
      <c r="Q132" s="137"/>
      <c r="R132" s="137"/>
      <c r="S132" s="137"/>
      <c r="T132" s="137"/>
      <c r="U132" s="137"/>
      <c r="V132" s="137"/>
    </row>
    <row r="133" spans="1:22" s="24" customFormat="1">
      <c r="A133" s="32"/>
      <c r="B133" s="32"/>
      <c r="C133" s="32"/>
      <c r="D133" s="32"/>
      <c r="E133" s="32"/>
      <c r="F133" s="129"/>
      <c r="G133" s="33"/>
      <c r="H133" s="34"/>
      <c r="I133" s="35"/>
      <c r="J133" s="32"/>
      <c r="K133" s="137"/>
      <c r="L133" s="137"/>
      <c r="M133" s="137"/>
      <c r="N133" s="137"/>
      <c r="O133" s="137"/>
      <c r="P133" s="137"/>
      <c r="Q133" s="137"/>
      <c r="R133" s="137"/>
      <c r="S133" s="137"/>
      <c r="T133" s="137"/>
      <c r="U133" s="137"/>
      <c r="V133" s="137"/>
    </row>
    <row r="134" spans="1:22" s="24" customFormat="1" ht="47.25" customHeight="1">
      <c r="A134" s="32"/>
      <c r="B134" s="32"/>
      <c r="C134" s="32"/>
      <c r="D134" s="32"/>
      <c r="E134" s="32"/>
      <c r="F134" s="129"/>
      <c r="G134" s="33"/>
      <c r="H134" s="34"/>
      <c r="I134" s="35"/>
      <c r="J134" s="32"/>
      <c r="K134" s="137"/>
      <c r="L134" s="137"/>
      <c r="M134" s="137"/>
      <c r="N134" s="137"/>
      <c r="O134" s="137"/>
      <c r="P134" s="137"/>
      <c r="Q134" s="137"/>
      <c r="R134" s="137"/>
      <c r="S134" s="137"/>
      <c r="T134" s="137"/>
      <c r="U134" s="137"/>
      <c r="V134" s="137"/>
    </row>
    <row r="135" spans="1:22" s="24" customFormat="1" ht="47.25" customHeight="1">
      <c r="A135" s="32"/>
      <c r="B135" s="32"/>
      <c r="C135" s="32"/>
      <c r="D135" s="32"/>
      <c r="E135" s="32"/>
      <c r="F135" s="129"/>
      <c r="G135" s="33"/>
      <c r="H135" s="34"/>
      <c r="I135" s="35"/>
      <c r="J135" s="32"/>
      <c r="K135" s="137"/>
      <c r="L135" s="137"/>
      <c r="M135" s="137"/>
      <c r="N135" s="137"/>
      <c r="O135" s="137"/>
      <c r="P135" s="137"/>
      <c r="Q135" s="137"/>
      <c r="R135" s="137"/>
      <c r="S135" s="137"/>
      <c r="T135" s="137"/>
      <c r="U135" s="137"/>
      <c r="V135" s="137"/>
    </row>
    <row r="136" spans="1:22" s="24" customFormat="1" ht="47.25" customHeight="1">
      <c r="A136" s="32"/>
      <c r="B136" s="32"/>
      <c r="C136" s="32"/>
      <c r="D136" s="32"/>
      <c r="E136" s="32"/>
      <c r="F136" s="129"/>
      <c r="G136" s="33"/>
      <c r="H136" s="34"/>
      <c r="I136" s="35"/>
      <c r="J136" s="32"/>
      <c r="K136" s="137"/>
      <c r="L136" s="137"/>
      <c r="M136" s="137"/>
      <c r="N136" s="137"/>
      <c r="O136" s="137"/>
      <c r="P136" s="137"/>
      <c r="Q136" s="137"/>
      <c r="R136" s="137"/>
      <c r="S136" s="137"/>
      <c r="T136" s="137"/>
      <c r="U136" s="137"/>
      <c r="V136" s="137"/>
    </row>
    <row r="137" spans="1:22" s="24" customFormat="1" ht="47.25" customHeight="1">
      <c r="A137" s="32"/>
      <c r="B137" s="32"/>
      <c r="C137" s="32"/>
      <c r="D137" s="32"/>
      <c r="E137" s="32"/>
      <c r="F137" s="129"/>
      <c r="G137" s="33"/>
      <c r="H137" s="34"/>
      <c r="I137" s="35"/>
      <c r="J137" s="32"/>
      <c r="K137" s="137"/>
      <c r="L137" s="137"/>
      <c r="M137" s="137"/>
      <c r="N137" s="137"/>
      <c r="O137" s="137"/>
      <c r="P137" s="137"/>
      <c r="Q137" s="137"/>
      <c r="R137" s="137"/>
      <c r="S137" s="137"/>
      <c r="T137" s="137"/>
      <c r="U137" s="137"/>
      <c r="V137" s="137"/>
    </row>
    <row r="138" spans="1:22" s="24" customFormat="1" ht="47.25" customHeight="1">
      <c r="A138" s="32"/>
      <c r="B138" s="32"/>
      <c r="C138" s="32"/>
      <c r="D138" s="32"/>
      <c r="E138" s="32"/>
      <c r="F138" s="129"/>
      <c r="G138" s="33"/>
      <c r="H138" s="34"/>
      <c r="I138" s="35"/>
      <c r="J138" s="32"/>
      <c r="K138" s="137"/>
      <c r="L138" s="137"/>
      <c r="M138" s="137"/>
      <c r="N138" s="137"/>
      <c r="O138" s="137"/>
      <c r="P138" s="137"/>
      <c r="Q138" s="137"/>
      <c r="R138" s="137"/>
      <c r="S138" s="137"/>
      <c r="T138" s="137"/>
      <c r="U138" s="137"/>
      <c r="V138" s="137"/>
    </row>
    <row r="139" spans="1:22" s="24" customFormat="1">
      <c r="A139" s="32"/>
      <c r="B139" s="32"/>
      <c r="C139" s="32"/>
      <c r="D139" s="32"/>
      <c r="E139" s="32"/>
      <c r="F139" s="129"/>
      <c r="G139" s="33"/>
      <c r="H139" s="34"/>
      <c r="I139" s="35"/>
      <c r="J139" s="32"/>
      <c r="K139" s="137"/>
      <c r="L139" s="137"/>
      <c r="M139" s="137"/>
      <c r="N139" s="137"/>
      <c r="O139" s="137"/>
      <c r="P139" s="137"/>
      <c r="Q139" s="137"/>
      <c r="R139" s="137"/>
      <c r="S139" s="137"/>
      <c r="T139" s="137"/>
      <c r="U139" s="137"/>
      <c r="V139" s="137"/>
    </row>
    <row r="140" spans="1:22" s="24" customFormat="1">
      <c r="A140" s="32"/>
      <c r="B140" s="32"/>
      <c r="C140" s="32"/>
      <c r="D140" s="32"/>
      <c r="E140" s="32"/>
      <c r="F140" s="129"/>
      <c r="G140" s="33"/>
      <c r="H140" s="34"/>
      <c r="I140" s="35"/>
      <c r="J140" s="32"/>
      <c r="K140" s="137"/>
      <c r="L140" s="137"/>
      <c r="M140" s="137"/>
      <c r="N140" s="137"/>
      <c r="O140" s="137"/>
      <c r="P140" s="137"/>
      <c r="Q140" s="137"/>
      <c r="R140" s="137"/>
      <c r="S140" s="137"/>
      <c r="T140" s="137"/>
      <c r="U140" s="137"/>
      <c r="V140" s="137"/>
    </row>
    <row r="141" spans="1:22" s="24" customFormat="1" ht="47.25" customHeight="1">
      <c r="A141" s="32"/>
      <c r="B141" s="32"/>
      <c r="C141" s="32"/>
      <c r="D141" s="32"/>
      <c r="E141" s="32"/>
      <c r="F141" s="129"/>
      <c r="G141" s="33"/>
      <c r="H141" s="34"/>
      <c r="I141" s="35"/>
      <c r="J141" s="32"/>
      <c r="K141" s="137"/>
      <c r="L141" s="137"/>
      <c r="M141" s="137"/>
      <c r="N141" s="137"/>
      <c r="O141" s="137"/>
      <c r="P141" s="137"/>
      <c r="Q141" s="137"/>
      <c r="R141" s="137"/>
      <c r="S141" s="137"/>
      <c r="T141" s="137"/>
      <c r="U141" s="137"/>
      <c r="V141" s="137"/>
    </row>
    <row r="142" spans="1:22" s="24" customFormat="1" ht="47.25" customHeight="1">
      <c r="A142" s="32"/>
      <c r="B142" s="32"/>
      <c r="C142" s="32"/>
      <c r="D142" s="32"/>
      <c r="E142" s="32"/>
      <c r="F142" s="129"/>
      <c r="G142" s="33"/>
      <c r="H142" s="34"/>
      <c r="I142" s="35"/>
      <c r="J142" s="32"/>
      <c r="K142" s="137"/>
      <c r="L142" s="137"/>
      <c r="M142" s="137"/>
      <c r="N142" s="137"/>
      <c r="O142" s="137"/>
      <c r="P142" s="137"/>
      <c r="Q142" s="137"/>
      <c r="R142" s="137"/>
      <c r="S142" s="137"/>
      <c r="T142" s="137"/>
      <c r="U142" s="137"/>
      <c r="V142" s="137"/>
    </row>
    <row r="143" spans="1:22" s="24" customFormat="1" ht="47.25" customHeight="1">
      <c r="A143" s="32"/>
      <c r="B143" s="32"/>
      <c r="C143" s="32"/>
      <c r="D143" s="32"/>
      <c r="E143" s="32"/>
      <c r="F143" s="129"/>
      <c r="G143" s="33"/>
      <c r="H143" s="34"/>
      <c r="I143" s="35"/>
      <c r="J143" s="32"/>
      <c r="K143" s="137"/>
      <c r="L143" s="137"/>
      <c r="M143" s="137"/>
      <c r="N143" s="137"/>
      <c r="O143" s="137"/>
      <c r="P143" s="137"/>
      <c r="Q143" s="137"/>
      <c r="R143" s="137"/>
      <c r="S143" s="137"/>
      <c r="T143" s="137"/>
      <c r="U143" s="137"/>
      <c r="V143" s="137"/>
    </row>
    <row r="144" spans="1:22" s="24" customFormat="1" ht="47.25" customHeight="1">
      <c r="A144" s="32"/>
      <c r="B144" s="32"/>
      <c r="C144" s="32"/>
      <c r="D144" s="32"/>
      <c r="E144" s="32"/>
      <c r="F144" s="129"/>
      <c r="G144" s="33"/>
      <c r="H144" s="34"/>
      <c r="I144" s="35"/>
      <c r="J144" s="32"/>
      <c r="K144" s="137"/>
      <c r="L144" s="137"/>
      <c r="M144" s="137"/>
      <c r="N144" s="137"/>
      <c r="O144" s="137"/>
      <c r="P144" s="137"/>
      <c r="Q144" s="137"/>
      <c r="R144" s="137"/>
      <c r="S144" s="137"/>
      <c r="T144" s="137"/>
      <c r="U144" s="137"/>
      <c r="V144" s="137"/>
    </row>
    <row r="145" spans="1:22" s="24" customFormat="1">
      <c r="A145" s="32"/>
      <c r="B145" s="32"/>
      <c r="C145" s="32"/>
      <c r="D145" s="32"/>
      <c r="E145" s="32"/>
      <c r="F145" s="129"/>
      <c r="G145" s="33"/>
      <c r="H145" s="34"/>
      <c r="I145" s="35"/>
      <c r="J145" s="32"/>
      <c r="K145" s="137"/>
      <c r="L145" s="137"/>
      <c r="M145" s="137"/>
      <c r="N145" s="137"/>
      <c r="O145" s="137"/>
      <c r="P145" s="137"/>
      <c r="Q145" s="137"/>
      <c r="R145" s="137"/>
      <c r="S145" s="137"/>
      <c r="T145" s="137"/>
      <c r="U145" s="137"/>
      <c r="V145" s="137"/>
    </row>
    <row r="146" spans="1:22" s="24" customFormat="1" ht="45.75" customHeight="1">
      <c r="A146" s="32"/>
      <c r="B146" s="32"/>
      <c r="C146" s="32"/>
      <c r="D146" s="32"/>
      <c r="E146" s="32"/>
      <c r="F146" s="129"/>
      <c r="G146" s="33"/>
      <c r="H146" s="34"/>
      <c r="I146" s="35"/>
      <c r="J146" s="32"/>
      <c r="K146" s="137"/>
      <c r="L146" s="137"/>
      <c r="M146" s="137"/>
      <c r="N146" s="137"/>
      <c r="O146" s="137"/>
      <c r="P146" s="137"/>
      <c r="Q146" s="137"/>
      <c r="R146" s="137"/>
      <c r="S146" s="137"/>
      <c r="T146" s="137"/>
      <c r="U146" s="137"/>
      <c r="V146" s="137"/>
    </row>
    <row r="147" spans="1:22" s="24" customFormat="1" ht="47.25" customHeight="1">
      <c r="A147" s="32"/>
      <c r="B147" s="32"/>
      <c r="C147" s="32"/>
      <c r="D147" s="32"/>
      <c r="E147" s="32"/>
      <c r="F147" s="129"/>
      <c r="G147" s="33"/>
      <c r="H147" s="34"/>
      <c r="I147" s="35"/>
      <c r="J147" s="32"/>
      <c r="K147" s="137"/>
      <c r="L147" s="137"/>
      <c r="M147" s="137"/>
      <c r="N147" s="137"/>
      <c r="O147" s="137"/>
      <c r="P147" s="137"/>
      <c r="Q147" s="137"/>
      <c r="R147" s="137"/>
      <c r="S147" s="137"/>
      <c r="T147" s="137"/>
      <c r="U147" s="137"/>
      <c r="V147" s="137"/>
    </row>
    <row r="148" spans="1:22" s="24" customFormat="1" ht="47.25" customHeight="1">
      <c r="A148" s="32"/>
      <c r="B148" s="32"/>
      <c r="C148" s="32"/>
      <c r="D148" s="32"/>
      <c r="E148" s="32"/>
      <c r="F148" s="129"/>
      <c r="G148" s="33"/>
      <c r="H148" s="34"/>
      <c r="I148" s="35"/>
      <c r="J148" s="32"/>
      <c r="K148" s="137"/>
      <c r="L148" s="137"/>
      <c r="M148" s="137"/>
      <c r="N148" s="137"/>
      <c r="O148" s="137"/>
      <c r="P148" s="137"/>
      <c r="Q148" s="137"/>
      <c r="R148" s="137"/>
      <c r="S148" s="137"/>
      <c r="T148" s="137"/>
      <c r="U148" s="137"/>
      <c r="V148" s="137"/>
    </row>
    <row r="149" spans="1:22" s="24" customFormat="1" ht="47.25" customHeight="1">
      <c r="A149" s="32"/>
      <c r="B149" s="32"/>
      <c r="C149" s="32"/>
      <c r="D149" s="32"/>
      <c r="E149" s="32"/>
      <c r="F149" s="129"/>
      <c r="G149" s="33"/>
      <c r="H149" s="34"/>
      <c r="I149" s="35"/>
      <c r="J149" s="32"/>
      <c r="K149" s="137"/>
      <c r="L149" s="137"/>
      <c r="M149" s="137"/>
      <c r="N149" s="137"/>
      <c r="O149" s="137"/>
      <c r="P149" s="137"/>
      <c r="Q149" s="137"/>
      <c r="R149" s="137"/>
      <c r="S149" s="137"/>
      <c r="T149" s="137"/>
      <c r="U149" s="137"/>
      <c r="V149" s="137"/>
    </row>
    <row r="150" spans="1:22" s="24" customFormat="1" ht="47.25" customHeight="1">
      <c r="A150" s="32"/>
      <c r="B150" s="32"/>
      <c r="C150" s="32"/>
      <c r="D150" s="32"/>
      <c r="E150" s="32"/>
      <c r="F150" s="129"/>
      <c r="G150" s="33"/>
      <c r="H150" s="34"/>
      <c r="I150" s="35"/>
      <c r="J150" s="32"/>
      <c r="K150" s="137"/>
      <c r="L150" s="137"/>
      <c r="M150" s="137"/>
      <c r="N150" s="137"/>
      <c r="O150" s="137"/>
      <c r="P150" s="137"/>
      <c r="Q150" s="137"/>
      <c r="R150" s="137"/>
      <c r="S150" s="137"/>
      <c r="T150" s="137"/>
      <c r="U150" s="137"/>
      <c r="V150" s="137"/>
    </row>
    <row r="151" spans="1:22" s="24" customFormat="1">
      <c r="A151" s="32"/>
      <c r="B151" s="32"/>
      <c r="C151" s="32"/>
      <c r="D151" s="32"/>
      <c r="E151" s="32"/>
      <c r="F151" s="129"/>
      <c r="G151" s="33"/>
      <c r="H151" s="34"/>
      <c r="I151" s="35"/>
      <c r="J151" s="32"/>
      <c r="K151" s="137"/>
      <c r="L151" s="137"/>
      <c r="M151" s="137"/>
      <c r="N151" s="137"/>
      <c r="O151" s="137"/>
      <c r="P151" s="137"/>
      <c r="Q151" s="137"/>
      <c r="R151" s="137"/>
      <c r="S151" s="137"/>
      <c r="T151" s="137"/>
      <c r="U151" s="137"/>
      <c r="V151" s="137"/>
    </row>
    <row r="152" spans="1:22" s="24" customFormat="1" ht="47.25" customHeight="1">
      <c r="A152" s="32"/>
      <c r="B152" s="32"/>
      <c r="C152" s="32"/>
      <c r="D152" s="32"/>
      <c r="E152" s="32"/>
      <c r="F152" s="129"/>
      <c r="G152" s="33"/>
      <c r="H152" s="34"/>
      <c r="I152" s="35"/>
      <c r="J152" s="32"/>
      <c r="K152" s="137"/>
      <c r="L152" s="137"/>
      <c r="M152" s="137"/>
      <c r="N152" s="137"/>
      <c r="O152" s="137"/>
      <c r="P152" s="137"/>
      <c r="Q152" s="137"/>
      <c r="R152" s="137"/>
      <c r="S152" s="137"/>
      <c r="T152" s="137"/>
      <c r="U152" s="137"/>
      <c r="V152" s="137"/>
    </row>
    <row r="153" spans="1:22" s="24" customFormat="1" ht="47.25" customHeight="1">
      <c r="A153" s="32"/>
      <c r="B153" s="32"/>
      <c r="C153" s="32"/>
      <c r="D153" s="32"/>
      <c r="E153" s="32"/>
      <c r="F153" s="129"/>
      <c r="G153" s="33"/>
      <c r="H153" s="34"/>
      <c r="I153" s="35"/>
      <c r="J153" s="32"/>
      <c r="K153" s="137"/>
      <c r="L153" s="137"/>
      <c r="M153" s="137"/>
      <c r="N153" s="137"/>
      <c r="O153" s="137"/>
      <c r="P153" s="137"/>
      <c r="Q153" s="137"/>
      <c r="R153" s="137"/>
      <c r="S153" s="137"/>
      <c r="T153" s="137"/>
      <c r="U153" s="137"/>
      <c r="V153" s="137"/>
    </row>
    <row r="154" spans="1:22" s="24" customFormat="1" ht="47.25" customHeight="1">
      <c r="A154" s="32"/>
      <c r="B154" s="32"/>
      <c r="C154" s="32"/>
      <c r="D154" s="32"/>
      <c r="E154" s="32"/>
      <c r="F154" s="129"/>
      <c r="G154" s="33"/>
      <c r="H154" s="34"/>
      <c r="I154" s="35"/>
      <c r="J154" s="32"/>
      <c r="K154" s="137"/>
      <c r="L154" s="137"/>
      <c r="M154" s="137"/>
      <c r="N154" s="137"/>
      <c r="O154" s="137"/>
      <c r="P154" s="137"/>
      <c r="Q154" s="137"/>
      <c r="R154" s="137"/>
      <c r="S154" s="137"/>
      <c r="T154" s="137"/>
      <c r="U154" s="137"/>
      <c r="V154" s="137"/>
    </row>
    <row r="155" spans="1:22" s="24" customFormat="1" ht="47.25" customHeight="1">
      <c r="A155" s="32"/>
      <c r="B155" s="32"/>
      <c r="C155" s="32"/>
      <c r="D155" s="32"/>
      <c r="E155" s="32"/>
      <c r="F155" s="129"/>
      <c r="G155" s="33"/>
      <c r="H155" s="34"/>
      <c r="I155" s="35"/>
      <c r="J155" s="32"/>
      <c r="K155" s="137"/>
      <c r="L155" s="137"/>
      <c r="M155" s="137"/>
      <c r="N155" s="137"/>
      <c r="O155" s="137"/>
      <c r="P155" s="137"/>
      <c r="Q155" s="137"/>
      <c r="R155" s="137"/>
      <c r="S155" s="137"/>
      <c r="T155" s="137"/>
      <c r="U155" s="137"/>
      <c r="V155" s="137"/>
    </row>
    <row r="156" spans="1:22" s="24" customFormat="1" ht="47.25" customHeight="1">
      <c r="A156" s="32"/>
      <c r="B156" s="32"/>
      <c r="C156" s="32"/>
      <c r="D156" s="32"/>
      <c r="E156" s="32"/>
      <c r="F156" s="129"/>
      <c r="G156" s="33"/>
      <c r="H156" s="34"/>
      <c r="I156" s="35"/>
      <c r="J156" s="32"/>
      <c r="K156" s="137"/>
      <c r="L156" s="137"/>
      <c r="M156" s="137"/>
      <c r="N156" s="137"/>
      <c r="O156" s="137"/>
      <c r="P156" s="137"/>
      <c r="Q156" s="137"/>
      <c r="R156" s="137"/>
      <c r="S156" s="137"/>
      <c r="T156" s="137"/>
      <c r="U156" s="137"/>
      <c r="V156" s="137"/>
    </row>
    <row r="157" spans="1:22" s="24" customFormat="1" ht="47.25" customHeight="1">
      <c r="A157" s="32"/>
      <c r="B157" s="32"/>
      <c r="C157" s="32"/>
      <c r="D157" s="32"/>
      <c r="E157" s="32"/>
      <c r="F157" s="129"/>
      <c r="G157" s="33"/>
      <c r="H157" s="34"/>
      <c r="I157" s="35"/>
      <c r="J157" s="32"/>
      <c r="K157" s="137"/>
      <c r="L157" s="137"/>
      <c r="M157" s="137"/>
      <c r="N157" s="137"/>
      <c r="O157" s="137"/>
      <c r="P157" s="137"/>
      <c r="Q157" s="137"/>
      <c r="R157" s="137"/>
      <c r="S157" s="137"/>
      <c r="T157" s="137"/>
      <c r="U157" s="137"/>
      <c r="V157" s="137"/>
    </row>
    <row r="158" spans="1:22" s="24" customFormat="1" ht="47.25" customHeight="1">
      <c r="A158" s="32"/>
      <c r="B158" s="32"/>
      <c r="C158" s="32"/>
      <c r="D158" s="32"/>
      <c r="E158" s="32"/>
      <c r="F158" s="129"/>
      <c r="G158" s="33"/>
      <c r="H158" s="34"/>
      <c r="I158" s="35"/>
      <c r="J158" s="32"/>
      <c r="K158" s="137"/>
      <c r="L158" s="137"/>
      <c r="M158" s="137"/>
      <c r="N158" s="137"/>
      <c r="O158" s="137"/>
      <c r="P158" s="137"/>
      <c r="Q158" s="137"/>
      <c r="R158" s="137"/>
      <c r="S158" s="137"/>
      <c r="T158" s="137"/>
      <c r="U158" s="137"/>
      <c r="V158" s="137"/>
    </row>
    <row r="159" spans="1:22" s="24" customFormat="1">
      <c r="A159" s="32"/>
      <c r="B159" s="32"/>
      <c r="C159" s="32"/>
      <c r="D159" s="32"/>
      <c r="E159" s="32"/>
      <c r="F159" s="129"/>
      <c r="G159" s="33"/>
      <c r="H159" s="34"/>
      <c r="I159" s="35"/>
      <c r="J159" s="32"/>
      <c r="K159" s="137"/>
      <c r="L159" s="137"/>
      <c r="M159" s="137"/>
      <c r="N159" s="137"/>
      <c r="O159" s="137"/>
      <c r="P159" s="137"/>
      <c r="Q159" s="137"/>
      <c r="R159" s="137"/>
      <c r="S159" s="137"/>
      <c r="T159" s="137"/>
      <c r="U159" s="137"/>
      <c r="V159" s="137"/>
    </row>
    <row r="160" spans="1:22" s="24" customFormat="1">
      <c r="A160" s="32"/>
      <c r="B160" s="32"/>
      <c r="C160" s="32"/>
      <c r="D160" s="32"/>
      <c r="E160" s="32"/>
      <c r="F160" s="129"/>
      <c r="G160" s="33"/>
      <c r="H160" s="34"/>
      <c r="I160" s="35"/>
      <c r="J160" s="32"/>
      <c r="K160" s="137"/>
      <c r="L160" s="137"/>
      <c r="M160" s="137"/>
      <c r="N160" s="137"/>
      <c r="O160" s="137"/>
      <c r="P160" s="137"/>
      <c r="Q160" s="137"/>
      <c r="R160" s="137"/>
      <c r="S160" s="137"/>
      <c r="T160" s="137"/>
      <c r="U160" s="137"/>
      <c r="V160" s="137"/>
    </row>
    <row r="161" spans="1:22" s="24" customFormat="1" ht="47.25" customHeight="1">
      <c r="A161" s="32"/>
      <c r="B161" s="32"/>
      <c r="C161" s="32"/>
      <c r="D161" s="32"/>
      <c r="E161" s="32"/>
      <c r="F161" s="129"/>
      <c r="G161" s="33"/>
      <c r="H161" s="34"/>
      <c r="I161" s="35"/>
      <c r="J161" s="32"/>
      <c r="K161" s="137"/>
      <c r="L161" s="137"/>
      <c r="M161" s="137"/>
      <c r="N161" s="137"/>
      <c r="O161" s="137"/>
      <c r="P161" s="137"/>
      <c r="Q161" s="137"/>
      <c r="R161" s="137"/>
      <c r="S161" s="137"/>
      <c r="T161" s="137"/>
      <c r="U161" s="137"/>
      <c r="V161" s="137"/>
    </row>
    <row r="162" spans="1:22" s="24" customFormat="1" ht="47.25" customHeight="1">
      <c r="A162" s="32"/>
      <c r="B162" s="32"/>
      <c r="C162" s="32"/>
      <c r="D162" s="32"/>
      <c r="E162" s="32"/>
      <c r="F162" s="129"/>
      <c r="G162" s="33"/>
      <c r="H162" s="34"/>
      <c r="I162" s="35"/>
      <c r="J162" s="32"/>
      <c r="K162" s="137"/>
      <c r="L162" s="137"/>
      <c r="M162" s="137"/>
      <c r="N162" s="137"/>
      <c r="O162" s="137"/>
      <c r="P162" s="137"/>
      <c r="Q162" s="137"/>
      <c r="R162" s="137"/>
      <c r="S162" s="137"/>
      <c r="T162" s="137"/>
      <c r="U162" s="137"/>
      <c r="V162" s="137"/>
    </row>
    <row r="163" spans="1:22" s="24" customFormat="1" ht="47.25" customHeight="1">
      <c r="A163" s="32"/>
      <c r="B163" s="32"/>
      <c r="C163" s="32"/>
      <c r="D163" s="32"/>
      <c r="E163" s="32"/>
      <c r="F163" s="129"/>
      <c r="G163" s="33"/>
      <c r="H163" s="34"/>
      <c r="I163" s="35"/>
      <c r="J163" s="32"/>
      <c r="K163" s="137"/>
      <c r="L163" s="137"/>
      <c r="M163" s="137"/>
      <c r="N163" s="137"/>
      <c r="O163" s="137"/>
      <c r="P163" s="137"/>
      <c r="Q163" s="137"/>
      <c r="R163" s="137"/>
      <c r="S163" s="137"/>
      <c r="T163" s="137"/>
      <c r="U163" s="137"/>
      <c r="V163" s="137"/>
    </row>
    <row r="164" spans="1:22" s="24" customFormat="1" ht="47.25" customHeight="1">
      <c r="A164" s="32"/>
      <c r="B164" s="32"/>
      <c r="C164" s="32"/>
      <c r="D164" s="32"/>
      <c r="E164" s="32"/>
      <c r="F164" s="129"/>
      <c r="G164" s="33"/>
      <c r="H164" s="34"/>
      <c r="I164" s="35"/>
      <c r="J164" s="32"/>
      <c r="K164" s="137"/>
      <c r="L164" s="137"/>
      <c r="M164" s="137"/>
      <c r="N164" s="137"/>
      <c r="O164" s="137"/>
      <c r="P164" s="137"/>
      <c r="Q164" s="137"/>
      <c r="R164" s="137"/>
      <c r="S164" s="137"/>
      <c r="T164" s="137"/>
      <c r="U164" s="137"/>
      <c r="V164" s="137"/>
    </row>
    <row r="165" spans="1:22" s="24" customFormat="1" ht="47.25" customHeight="1">
      <c r="A165" s="32"/>
      <c r="B165" s="32"/>
      <c r="C165" s="32"/>
      <c r="D165" s="32"/>
      <c r="E165" s="32"/>
      <c r="F165" s="129"/>
      <c r="G165" s="33"/>
      <c r="H165" s="34"/>
      <c r="I165" s="35"/>
      <c r="J165" s="32"/>
      <c r="K165" s="137"/>
      <c r="L165" s="137"/>
      <c r="M165" s="137"/>
      <c r="N165" s="137"/>
      <c r="O165" s="137"/>
      <c r="P165" s="137"/>
      <c r="Q165" s="137"/>
      <c r="R165" s="137"/>
      <c r="S165" s="137"/>
      <c r="T165" s="137"/>
      <c r="U165" s="137"/>
      <c r="V165" s="137"/>
    </row>
    <row r="166" spans="1:22" s="24" customFormat="1" ht="47.25" customHeight="1">
      <c r="A166" s="32"/>
      <c r="B166" s="32"/>
      <c r="C166" s="32"/>
      <c r="D166" s="32"/>
      <c r="E166" s="32"/>
      <c r="F166" s="129"/>
      <c r="G166" s="33"/>
      <c r="H166" s="34"/>
      <c r="I166" s="35"/>
      <c r="J166" s="32"/>
      <c r="K166" s="137"/>
      <c r="L166" s="137"/>
      <c r="M166" s="137"/>
      <c r="N166" s="137"/>
      <c r="O166" s="137"/>
      <c r="P166" s="137"/>
      <c r="Q166" s="137"/>
      <c r="R166" s="137"/>
      <c r="S166" s="137"/>
      <c r="T166" s="137"/>
      <c r="U166" s="137"/>
      <c r="V166" s="137"/>
    </row>
    <row r="167" spans="1:22" s="24" customFormat="1" ht="47.25" customHeight="1">
      <c r="A167" s="32"/>
      <c r="B167" s="32"/>
      <c r="C167" s="32"/>
      <c r="D167" s="32"/>
      <c r="E167" s="32"/>
      <c r="F167" s="129"/>
      <c r="G167" s="33"/>
      <c r="H167" s="34"/>
      <c r="I167" s="35"/>
      <c r="J167" s="32"/>
      <c r="K167" s="137"/>
      <c r="L167" s="137"/>
      <c r="M167" s="137"/>
      <c r="N167" s="137"/>
      <c r="O167" s="137"/>
      <c r="P167" s="137"/>
      <c r="Q167" s="137"/>
      <c r="R167" s="137"/>
      <c r="S167" s="137"/>
      <c r="T167" s="137"/>
      <c r="U167" s="137"/>
      <c r="V167" s="137"/>
    </row>
    <row r="168" spans="1:22" s="24" customFormat="1" ht="47.25" customHeight="1">
      <c r="A168" s="32"/>
      <c r="B168" s="32"/>
      <c r="C168" s="32"/>
      <c r="D168" s="32"/>
      <c r="E168" s="32"/>
      <c r="F168" s="129"/>
      <c r="G168" s="33"/>
      <c r="H168" s="34"/>
      <c r="I168" s="35"/>
      <c r="J168" s="32"/>
      <c r="K168" s="137"/>
      <c r="L168" s="137"/>
      <c r="M168" s="137"/>
      <c r="N168" s="137"/>
      <c r="O168" s="137"/>
      <c r="P168" s="137"/>
      <c r="Q168" s="137"/>
      <c r="R168" s="137"/>
      <c r="S168" s="137"/>
      <c r="T168" s="137"/>
      <c r="U168" s="137"/>
      <c r="V168" s="137"/>
    </row>
    <row r="169" spans="1:22" s="24" customFormat="1" ht="47.25" customHeight="1">
      <c r="A169" s="32"/>
      <c r="B169" s="32"/>
      <c r="C169" s="32"/>
      <c r="D169" s="32"/>
      <c r="E169" s="32"/>
      <c r="F169" s="129"/>
      <c r="G169" s="33"/>
      <c r="H169" s="34"/>
      <c r="I169" s="35"/>
      <c r="J169" s="32"/>
      <c r="K169" s="137"/>
      <c r="L169" s="137"/>
      <c r="M169" s="137"/>
      <c r="N169" s="137"/>
      <c r="O169" s="137"/>
      <c r="P169" s="137"/>
      <c r="Q169" s="137"/>
      <c r="R169" s="137"/>
      <c r="S169" s="137"/>
      <c r="T169" s="137"/>
      <c r="U169" s="137"/>
      <c r="V169" s="137"/>
    </row>
    <row r="170" spans="1:22" s="24" customFormat="1">
      <c r="A170" s="32"/>
      <c r="B170" s="32"/>
      <c r="C170" s="32"/>
      <c r="D170" s="32"/>
      <c r="E170" s="32"/>
      <c r="F170" s="129"/>
      <c r="G170" s="33"/>
      <c r="H170" s="34"/>
      <c r="I170" s="35"/>
      <c r="J170" s="32"/>
      <c r="K170" s="137"/>
      <c r="L170" s="137"/>
      <c r="M170" s="137"/>
      <c r="N170" s="137"/>
      <c r="O170" s="137"/>
      <c r="P170" s="137"/>
      <c r="Q170" s="137"/>
      <c r="R170" s="137"/>
      <c r="S170" s="137"/>
      <c r="T170" s="137"/>
      <c r="U170" s="137"/>
      <c r="V170" s="137"/>
    </row>
    <row r="171" spans="1:22" s="24" customFormat="1" ht="47.25" customHeight="1">
      <c r="A171" s="32"/>
      <c r="B171" s="32"/>
      <c r="C171" s="32"/>
      <c r="D171" s="32"/>
      <c r="E171" s="32"/>
      <c r="F171" s="129"/>
      <c r="G171" s="33"/>
      <c r="H171" s="34"/>
      <c r="I171" s="35"/>
      <c r="J171" s="32"/>
      <c r="K171" s="137"/>
      <c r="L171" s="137"/>
      <c r="M171" s="137"/>
      <c r="N171" s="137"/>
      <c r="O171" s="137"/>
      <c r="P171" s="137"/>
      <c r="Q171" s="137"/>
      <c r="R171" s="137"/>
      <c r="S171" s="137"/>
      <c r="T171" s="137"/>
      <c r="U171" s="137"/>
      <c r="V171" s="137"/>
    </row>
    <row r="172" spans="1:22" s="24" customFormat="1" ht="47.25" customHeight="1">
      <c r="A172" s="32"/>
      <c r="B172" s="32"/>
      <c r="C172" s="32"/>
      <c r="D172" s="32"/>
      <c r="E172" s="32"/>
      <c r="F172" s="129"/>
      <c r="G172" s="33"/>
      <c r="H172" s="34"/>
      <c r="I172" s="35"/>
      <c r="J172" s="32"/>
      <c r="K172" s="137"/>
      <c r="L172" s="137"/>
      <c r="M172" s="137"/>
      <c r="N172" s="137"/>
      <c r="O172" s="137"/>
      <c r="P172" s="137"/>
      <c r="Q172" s="137"/>
      <c r="R172" s="137"/>
      <c r="S172" s="137"/>
      <c r="T172" s="137"/>
      <c r="U172" s="137"/>
      <c r="V172" s="137"/>
    </row>
    <row r="173" spans="1:22" s="24" customFormat="1" ht="47.25" customHeight="1">
      <c r="A173" s="32"/>
      <c r="B173" s="32"/>
      <c r="C173" s="32"/>
      <c r="D173" s="32"/>
      <c r="E173" s="32"/>
      <c r="F173" s="129"/>
      <c r="G173" s="33"/>
      <c r="H173" s="34"/>
      <c r="I173" s="35"/>
      <c r="J173" s="32"/>
      <c r="K173" s="137"/>
      <c r="L173" s="137"/>
      <c r="M173" s="137"/>
      <c r="N173" s="137"/>
      <c r="O173" s="137"/>
      <c r="P173" s="137"/>
      <c r="Q173" s="137"/>
      <c r="R173" s="137"/>
      <c r="S173" s="137"/>
      <c r="T173" s="137"/>
      <c r="U173" s="137"/>
      <c r="V173" s="137"/>
    </row>
    <row r="174" spans="1:22" s="24" customFormat="1" ht="47.25" customHeight="1">
      <c r="A174" s="32"/>
      <c r="B174" s="32"/>
      <c r="C174" s="32"/>
      <c r="D174" s="32"/>
      <c r="E174" s="32"/>
      <c r="F174" s="129"/>
      <c r="G174" s="33"/>
      <c r="H174" s="34"/>
      <c r="I174" s="35"/>
      <c r="J174" s="32"/>
      <c r="K174" s="137"/>
      <c r="L174" s="137"/>
      <c r="M174" s="137"/>
      <c r="N174" s="137"/>
      <c r="O174" s="137"/>
      <c r="P174" s="137"/>
      <c r="Q174" s="137"/>
      <c r="R174" s="137"/>
      <c r="S174" s="137"/>
      <c r="T174" s="137"/>
      <c r="U174" s="137"/>
      <c r="V174" s="137"/>
    </row>
    <row r="175" spans="1:22" s="24" customFormat="1">
      <c r="A175" s="32"/>
      <c r="B175" s="32"/>
      <c r="C175" s="32"/>
      <c r="D175" s="32"/>
      <c r="E175" s="32"/>
      <c r="F175" s="129"/>
      <c r="G175" s="33"/>
      <c r="H175" s="34"/>
      <c r="I175" s="35"/>
      <c r="J175" s="32"/>
      <c r="K175" s="137"/>
      <c r="L175" s="137"/>
      <c r="M175" s="137"/>
      <c r="N175" s="137"/>
      <c r="O175" s="137"/>
      <c r="P175" s="137"/>
      <c r="Q175" s="137"/>
      <c r="R175" s="137"/>
      <c r="S175" s="137"/>
      <c r="T175" s="137"/>
      <c r="U175" s="137"/>
      <c r="V175" s="137"/>
    </row>
    <row r="176" spans="1:22" s="24" customFormat="1">
      <c r="A176" s="32"/>
      <c r="B176" s="32"/>
      <c r="C176" s="32"/>
      <c r="D176" s="32"/>
      <c r="E176" s="32"/>
      <c r="F176" s="129"/>
      <c r="G176" s="33"/>
      <c r="H176" s="34"/>
      <c r="I176" s="35"/>
      <c r="J176" s="32"/>
      <c r="K176" s="137"/>
      <c r="L176" s="137"/>
      <c r="M176" s="137"/>
      <c r="N176" s="137"/>
      <c r="O176" s="137"/>
      <c r="P176" s="137"/>
      <c r="Q176" s="137"/>
      <c r="R176" s="137"/>
      <c r="S176" s="137"/>
      <c r="T176" s="137"/>
      <c r="U176" s="137"/>
      <c r="V176" s="137"/>
    </row>
    <row r="177" spans="1:22" s="24" customFormat="1">
      <c r="A177" s="32"/>
      <c r="B177" s="32"/>
      <c r="C177" s="32"/>
      <c r="D177" s="32"/>
      <c r="E177" s="32"/>
      <c r="F177" s="129"/>
      <c r="G177" s="33"/>
      <c r="H177" s="34"/>
      <c r="I177" s="35"/>
      <c r="J177" s="32"/>
      <c r="K177" s="137"/>
      <c r="L177" s="137"/>
      <c r="M177" s="137"/>
      <c r="N177" s="137"/>
      <c r="O177" s="137"/>
      <c r="P177" s="137"/>
      <c r="Q177" s="137"/>
      <c r="R177" s="137"/>
      <c r="S177" s="137"/>
      <c r="T177" s="137"/>
      <c r="U177" s="137"/>
      <c r="V177" s="137"/>
    </row>
    <row r="178" spans="1:22" s="24" customFormat="1" ht="47.25" customHeight="1">
      <c r="A178" s="32"/>
      <c r="B178" s="32"/>
      <c r="C178" s="32"/>
      <c r="D178" s="32"/>
      <c r="E178" s="32"/>
      <c r="F178" s="129"/>
      <c r="G178" s="33"/>
      <c r="H178" s="34"/>
      <c r="I178" s="35"/>
      <c r="J178" s="32"/>
      <c r="K178" s="137"/>
      <c r="L178" s="137"/>
      <c r="M178" s="137"/>
      <c r="N178" s="137"/>
      <c r="O178" s="137"/>
      <c r="P178" s="137"/>
      <c r="Q178" s="137"/>
      <c r="R178" s="137"/>
      <c r="S178" s="137"/>
      <c r="T178" s="137"/>
      <c r="U178" s="137"/>
      <c r="V178" s="137"/>
    </row>
    <row r="179" spans="1:22" s="24" customFormat="1" ht="47.25" customHeight="1">
      <c r="A179" s="32"/>
      <c r="B179" s="32"/>
      <c r="C179" s="32"/>
      <c r="D179" s="32"/>
      <c r="E179" s="32"/>
      <c r="F179" s="129"/>
      <c r="G179" s="33"/>
      <c r="H179" s="34"/>
      <c r="I179" s="35"/>
      <c r="J179" s="32"/>
      <c r="K179" s="137"/>
      <c r="L179" s="137"/>
      <c r="M179" s="137"/>
      <c r="N179" s="137"/>
      <c r="O179" s="137"/>
      <c r="P179" s="137"/>
      <c r="Q179" s="137"/>
      <c r="R179" s="137"/>
      <c r="S179" s="137"/>
      <c r="T179" s="137"/>
      <c r="U179" s="137"/>
      <c r="V179" s="137"/>
    </row>
    <row r="180" spans="1:22" s="24" customFormat="1">
      <c r="A180" s="32"/>
      <c r="B180" s="32"/>
      <c r="C180" s="32"/>
      <c r="D180" s="32"/>
      <c r="E180" s="32"/>
      <c r="F180" s="129"/>
      <c r="G180" s="33"/>
      <c r="H180" s="34"/>
      <c r="I180" s="35"/>
      <c r="J180" s="32"/>
      <c r="K180" s="137"/>
      <c r="L180" s="137"/>
      <c r="M180" s="137"/>
      <c r="N180" s="137"/>
      <c r="O180" s="137"/>
      <c r="P180" s="137"/>
      <c r="Q180" s="137"/>
      <c r="R180" s="137"/>
      <c r="S180" s="137"/>
      <c r="T180" s="137"/>
      <c r="U180" s="137"/>
      <c r="V180" s="137"/>
    </row>
    <row r="181" spans="1:22" s="24" customFormat="1">
      <c r="A181" s="32"/>
      <c r="B181" s="32"/>
      <c r="C181" s="32"/>
      <c r="D181" s="32"/>
      <c r="E181" s="32"/>
      <c r="F181" s="129"/>
      <c r="G181" s="33"/>
      <c r="H181" s="34"/>
      <c r="I181" s="35"/>
      <c r="J181" s="32"/>
      <c r="K181" s="137"/>
      <c r="L181" s="137"/>
      <c r="M181" s="137"/>
      <c r="N181" s="137"/>
      <c r="O181" s="137"/>
      <c r="P181" s="137"/>
      <c r="Q181" s="137"/>
      <c r="R181" s="137"/>
      <c r="S181" s="137"/>
      <c r="T181" s="137"/>
      <c r="U181" s="137"/>
      <c r="V181" s="137"/>
    </row>
    <row r="182" spans="1:22" s="24" customFormat="1">
      <c r="A182" s="32"/>
      <c r="B182" s="32"/>
      <c r="C182" s="32"/>
      <c r="D182" s="32"/>
      <c r="E182" s="32"/>
      <c r="F182" s="129"/>
      <c r="G182" s="33"/>
      <c r="H182" s="34"/>
      <c r="I182" s="35"/>
      <c r="J182" s="32"/>
      <c r="K182" s="137"/>
      <c r="L182" s="137"/>
      <c r="M182" s="137"/>
      <c r="N182" s="137"/>
      <c r="O182" s="137"/>
      <c r="P182" s="137"/>
      <c r="Q182" s="137"/>
      <c r="R182" s="137"/>
      <c r="S182" s="137"/>
      <c r="T182" s="137"/>
      <c r="U182" s="137"/>
      <c r="V182" s="137"/>
    </row>
    <row r="183" spans="1:22" s="24" customFormat="1">
      <c r="A183" s="32"/>
      <c r="B183" s="32"/>
      <c r="C183" s="32"/>
      <c r="D183" s="32"/>
      <c r="E183" s="32"/>
      <c r="F183" s="129"/>
      <c r="G183" s="33"/>
      <c r="H183" s="34"/>
      <c r="I183" s="35"/>
      <c r="J183" s="32"/>
      <c r="K183" s="137"/>
      <c r="L183" s="137"/>
      <c r="M183" s="137"/>
      <c r="N183" s="137"/>
      <c r="O183" s="137"/>
      <c r="P183" s="137"/>
      <c r="Q183" s="137"/>
      <c r="R183" s="137"/>
      <c r="S183" s="137"/>
      <c r="T183" s="137"/>
      <c r="U183" s="137"/>
      <c r="V183" s="137"/>
    </row>
    <row r="184" spans="1:22" s="24" customFormat="1">
      <c r="A184" s="32"/>
      <c r="B184" s="32"/>
      <c r="C184" s="32"/>
      <c r="D184" s="32"/>
      <c r="E184" s="32"/>
      <c r="F184" s="129"/>
      <c r="G184" s="33"/>
      <c r="H184" s="34"/>
      <c r="I184" s="35"/>
      <c r="J184" s="32"/>
      <c r="K184" s="137"/>
      <c r="L184" s="137"/>
      <c r="M184" s="137"/>
      <c r="N184" s="137"/>
      <c r="O184" s="137"/>
      <c r="P184" s="137"/>
      <c r="Q184" s="137"/>
      <c r="R184" s="137"/>
      <c r="S184" s="137"/>
      <c r="T184" s="137"/>
      <c r="U184" s="137"/>
      <c r="V184" s="137"/>
    </row>
    <row r="185" spans="1:22" s="24" customFormat="1">
      <c r="A185" s="32"/>
      <c r="B185" s="32"/>
      <c r="C185" s="32"/>
      <c r="D185" s="32"/>
      <c r="E185" s="32"/>
      <c r="F185" s="129"/>
      <c r="G185" s="33"/>
      <c r="H185" s="34"/>
      <c r="I185" s="35"/>
      <c r="J185" s="32"/>
      <c r="K185" s="137"/>
      <c r="L185" s="137"/>
      <c r="M185" s="137"/>
      <c r="N185" s="137"/>
      <c r="O185" s="137"/>
      <c r="P185" s="137"/>
      <c r="Q185" s="137"/>
      <c r="R185" s="137"/>
      <c r="S185" s="137"/>
      <c r="T185" s="137"/>
      <c r="U185" s="137"/>
      <c r="V185" s="137"/>
    </row>
    <row r="186" spans="1:22" s="24" customFormat="1">
      <c r="A186" s="32"/>
      <c r="B186" s="32"/>
      <c r="C186" s="32"/>
      <c r="D186" s="32"/>
      <c r="E186" s="32"/>
      <c r="F186" s="129"/>
      <c r="G186" s="33"/>
      <c r="H186" s="34"/>
      <c r="I186" s="35"/>
      <c r="J186" s="32"/>
      <c r="K186" s="137"/>
      <c r="L186" s="137"/>
      <c r="M186" s="137"/>
      <c r="N186" s="137"/>
      <c r="O186" s="137"/>
      <c r="P186" s="137"/>
      <c r="Q186" s="137"/>
      <c r="R186" s="137"/>
      <c r="S186" s="137"/>
      <c r="T186" s="137"/>
      <c r="U186" s="137"/>
      <c r="V186" s="137"/>
    </row>
    <row r="187" spans="1:22" s="24" customFormat="1" ht="47.25" customHeight="1">
      <c r="A187" s="32"/>
      <c r="B187" s="32"/>
      <c r="C187" s="32"/>
      <c r="D187" s="32"/>
      <c r="E187" s="32"/>
      <c r="F187" s="129"/>
      <c r="G187" s="33"/>
      <c r="H187" s="34"/>
      <c r="I187" s="35"/>
      <c r="J187" s="32"/>
      <c r="K187" s="137"/>
      <c r="L187" s="137"/>
      <c r="M187" s="137"/>
      <c r="N187" s="137"/>
      <c r="O187" s="137"/>
      <c r="P187" s="137"/>
      <c r="Q187" s="137"/>
      <c r="R187" s="137"/>
      <c r="S187" s="137"/>
      <c r="T187" s="137"/>
      <c r="U187" s="137"/>
      <c r="V187" s="137"/>
    </row>
    <row r="188" spans="1:22" s="24" customFormat="1" ht="47.25" customHeight="1">
      <c r="A188" s="32"/>
      <c r="B188" s="32"/>
      <c r="C188" s="32"/>
      <c r="D188" s="32"/>
      <c r="E188" s="32"/>
      <c r="F188" s="129"/>
      <c r="G188" s="33"/>
      <c r="H188" s="34"/>
      <c r="I188" s="35"/>
      <c r="J188" s="32"/>
      <c r="K188" s="137"/>
      <c r="L188" s="137"/>
      <c r="M188" s="137"/>
      <c r="N188" s="137"/>
      <c r="O188" s="137"/>
      <c r="P188" s="137"/>
      <c r="Q188" s="137"/>
      <c r="R188" s="137"/>
      <c r="S188" s="137"/>
      <c r="T188" s="137"/>
      <c r="U188" s="137"/>
      <c r="V188" s="137"/>
    </row>
    <row r="189" spans="1:22" s="24" customFormat="1">
      <c r="A189" s="32"/>
      <c r="B189" s="32"/>
      <c r="C189" s="32"/>
      <c r="D189" s="32"/>
      <c r="E189" s="32"/>
      <c r="F189" s="129"/>
      <c r="G189" s="33"/>
      <c r="H189" s="34"/>
      <c r="I189" s="35"/>
      <c r="J189" s="32"/>
      <c r="K189" s="137"/>
      <c r="L189" s="137"/>
      <c r="M189" s="137"/>
      <c r="N189" s="137"/>
      <c r="O189" s="137"/>
      <c r="P189" s="137"/>
      <c r="Q189" s="137"/>
      <c r="R189" s="137"/>
      <c r="S189" s="137"/>
      <c r="T189" s="137"/>
      <c r="U189" s="137"/>
      <c r="V189" s="137"/>
    </row>
    <row r="190" spans="1:22" s="24" customFormat="1">
      <c r="A190" s="32"/>
      <c r="B190" s="32"/>
      <c r="C190" s="32"/>
      <c r="D190" s="32"/>
      <c r="E190" s="32"/>
      <c r="F190" s="129"/>
      <c r="G190" s="33"/>
      <c r="H190" s="34"/>
      <c r="I190" s="35"/>
      <c r="J190" s="32"/>
      <c r="K190" s="137"/>
      <c r="L190" s="137"/>
      <c r="M190" s="137"/>
      <c r="N190" s="137"/>
      <c r="O190" s="137"/>
      <c r="P190" s="137"/>
      <c r="Q190" s="137"/>
      <c r="R190" s="137"/>
      <c r="S190" s="137"/>
      <c r="T190" s="137"/>
      <c r="U190" s="137"/>
      <c r="V190" s="137"/>
    </row>
    <row r="191" spans="1:22" s="24" customFormat="1">
      <c r="A191" s="32"/>
      <c r="B191" s="32"/>
      <c r="C191" s="32"/>
      <c r="D191" s="32"/>
      <c r="E191" s="32"/>
      <c r="F191" s="129"/>
      <c r="G191" s="33"/>
      <c r="H191" s="34"/>
      <c r="I191" s="35"/>
      <c r="J191" s="32"/>
      <c r="K191" s="137"/>
      <c r="L191" s="137"/>
      <c r="M191" s="137"/>
      <c r="N191" s="137"/>
      <c r="O191" s="137"/>
      <c r="P191" s="137"/>
      <c r="Q191" s="137"/>
      <c r="R191" s="137"/>
      <c r="S191" s="137"/>
      <c r="T191" s="137"/>
      <c r="U191" s="137"/>
      <c r="V191" s="137"/>
    </row>
    <row r="192" spans="1:22" s="24" customFormat="1">
      <c r="A192" s="32"/>
      <c r="B192" s="32"/>
      <c r="C192" s="32"/>
      <c r="D192" s="32"/>
      <c r="E192" s="32"/>
      <c r="F192" s="129"/>
      <c r="G192" s="33"/>
      <c r="H192" s="34"/>
      <c r="I192" s="35"/>
      <c r="J192" s="32"/>
      <c r="K192" s="137"/>
      <c r="L192" s="137"/>
      <c r="M192" s="137"/>
      <c r="N192" s="137"/>
      <c r="O192" s="137"/>
      <c r="P192" s="137"/>
      <c r="Q192" s="137"/>
      <c r="R192" s="137"/>
      <c r="S192" s="137"/>
      <c r="T192" s="137"/>
      <c r="U192" s="137"/>
      <c r="V192" s="137"/>
    </row>
    <row r="193" spans="1:22" s="24" customFormat="1">
      <c r="A193" s="32"/>
      <c r="B193" s="32"/>
      <c r="C193" s="32"/>
      <c r="D193" s="32"/>
      <c r="E193" s="32"/>
      <c r="F193" s="129"/>
      <c r="G193" s="33"/>
      <c r="H193" s="34"/>
      <c r="I193" s="35"/>
      <c r="J193" s="32"/>
      <c r="K193" s="137"/>
      <c r="L193" s="137"/>
      <c r="M193" s="137"/>
      <c r="N193" s="137"/>
      <c r="O193" s="137"/>
      <c r="P193" s="137"/>
      <c r="Q193" s="137"/>
      <c r="R193" s="137"/>
      <c r="S193" s="137"/>
      <c r="T193" s="137"/>
      <c r="U193" s="137"/>
      <c r="V193" s="137"/>
    </row>
    <row r="194" spans="1:22" s="24" customFormat="1">
      <c r="A194" s="32"/>
      <c r="B194" s="32"/>
      <c r="C194" s="32"/>
      <c r="D194" s="32"/>
      <c r="E194" s="32"/>
      <c r="F194" s="129"/>
      <c r="G194" s="33"/>
      <c r="H194" s="34"/>
      <c r="I194" s="35"/>
      <c r="J194" s="32"/>
      <c r="K194" s="137"/>
      <c r="L194" s="137"/>
      <c r="M194" s="137"/>
      <c r="N194" s="137"/>
      <c r="O194" s="137"/>
      <c r="P194" s="137"/>
      <c r="Q194" s="137"/>
      <c r="R194" s="137"/>
      <c r="S194" s="137"/>
      <c r="T194" s="137"/>
      <c r="U194" s="137"/>
      <c r="V194" s="137"/>
    </row>
    <row r="195" spans="1:22" s="24" customFormat="1">
      <c r="A195" s="32"/>
      <c r="B195" s="32"/>
      <c r="C195" s="32"/>
      <c r="D195" s="32"/>
      <c r="E195" s="32"/>
      <c r="F195" s="129"/>
      <c r="G195" s="33"/>
      <c r="H195" s="34"/>
      <c r="I195" s="35"/>
      <c r="J195" s="32"/>
      <c r="K195" s="137"/>
      <c r="L195" s="137"/>
      <c r="M195" s="137"/>
      <c r="N195" s="137"/>
      <c r="O195" s="137"/>
      <c r="P195" s="137"/>
      <c r="Q195" s="137"/>
      <c r="R195" s="137"/>
      <c r="S195" s="137"/>
      <c r="T195" s="137"/>
      <c r="U195" s="137"/>
      <c r="V195" s="137"/>
    </row>
    <row r="196" spans="1:22" s="24" customFormat="1">
      <c r="A196" s="32"/>
      <c r="B196" s="32"/>
      <c r="C196" s="32"/>
      <c r="D196" s="32"/>
      <c r="E196" s="32"/>
      <c r="F196" s="129"/>
      <c r="G196" s="33"/>
      <c r="H196" s="34"/>
      <c r="I196" s="35"/>
      <c r="J196" s="32"/>
      <c r="K196" s="137"/>
      <c r="L196" s="137"/>
      <c r="M196" s="137"/>
      <c r="N196" s="137"/>
      <c r="O196" s="137"/>
      <c r="P196" s="137"/>
      <c r="Q196" s="137"/>
      <c r="R196" s="137"/>
      <c r="S196" s="137"/>
      <c r="T196" s="137"/>
      <c r="U196" s="137"/>
      <c r="V196" s="137"/>
    </row>
    <row r="197" spans="1:22" s="24" customFormat="1">
      <c r="A197" s="32"/>
      <c r="B197" s="32"/>
      <c r="C197" s="32"/>
      <c r="D197" s="32"/>
      <c r="E197" s="32"/>
      <c r="F197" s="129"/>
      <c r="G197" s="33"/>
      <c r="H197" s="34"/>
      <c r="I197" s="35"/>
      <c r="J197" s="32"/>
      <c r="K197" s="137"/>
      <c r="L197" s="137"/>
      <c r="M197" s="137"/>
      <c r="N197" s="137"/>
      <c r="O197" s="137"/>
      <c r="P197" s="137"/>
      <c r="Q197" s="137"/>
      <c r="R197" s="137"/>
      <c r="S197" s="137"/>
      <c r="T197" s="137"/>
      <c r="U197" s="137"/>
      <c r="V197" s="137"/>
    </row>
    <row r="198" spans="1:22" s="24" customFormat="1">
      <c r="A198" s="32"/>
      <c r="B198" s="32"/>
      <c r="C198" s="32"/>
      <c r="D198" s="32"/>
      <c r="E198" s="32"/>
      <c r="F198" s="129"/>
      <c r="G198" s="33"/>
      <c r="H198" s="34"/>
      <c r="I198" s="35"/>
      <c r="J198" s="32"/>
      <c r="K198" s="137"/>
      <c r="L198" s="137"/>
      <c r="M198" s="137"/>
      <c r="N198" s="137"/>
      <c r="O198" s="137"/>
      <c r="P198" s="137"/>
      <c r="Q198" s="137"/>
      <c r="R198" s="137"/>
      <c r="S198" s="137"/>
      <c r="T198" s="137"/>
      <c r="U198" s="137"/>
      <c r="V198" s="137"/>
    </row>
    <row r="199" spans="1:22" s="24" customFormat="1">
      <c r="A199" s="32"/>
      <c r="B199" s="32"/>
      <c r="C199" s="32"/>
      <c r="D199" s="32"/>
      <c r="E199" s="32"/>
      <c r="F199" s="129"/>
      <c r="G199" s="33"/>
      <c r="H199" s="34"/>
      <c r="I199" s="35"/>
      <c r="J199" s="32"/>
      <c r="K199" s="137"/>
      <c r="L199" s="137"/>
      <c r="M199" s="137"/>
      <c r="N199" s="137"/>
      <c r="O199" s="137"/>
      <c r="P199" s="137"/>
      <c r="Q199" s="137"/>
      <c r="R199" s="137"/>
      <c r="S199" s="137"/>
      <c r="T199" s="137"/>
      <c r="U199" s="137"/>
      <c r="V199" s="137"/>
    </row>
    <row r="200" spans="1:22" s="24" customFormat="1">
      <c r="A200" s="32"/>
      <c r="B200" s="32"/>
      <c r="C200" s="32"/>
      <c r="D200" s="32"/>
      <c r="E200" s="32"/>
      <c r="F200" s="129"/>
      <c r="G200" s="33"/>
      <c r="H200" s="34"/>
      <c r="I200" s="35"/>
      <c r="J200" s="32"/>
      <c r="K200" s="137"/>
      <c r="L200" s="137"/>
      <c r="M200" s="137"/>
      <c r="N200" s="137"/>
      <c r="O200" s="137"/>
      <c r="P200" s="137"/>
      <c r="Q200" s="137"/>
      <c r="R200" s="137"/>
      <c r="S200" s="137"/>
      <c r="T200" s="137"/>
      <c r="U200" s="137"/>
      <c r="V200" s="137"/>
    </row>
    <row r="201" spans="1:22" s="24" customFormat="1">
      <c r="A201" s="32"/>
      <c r="B201" s="32"/>
      <c r="C201" s="32"/>
      <c r="D201" s="32"/>
      <c r="E201" s="32"/>
      <c r="F201" s="129"/>
      <c r="G201" s="33"/>
      <c r="H201" s="34"/>
      <c r="I201" s="35"/>
      <c r="J201" s="32"/>
      <c r="K201" s="137"/>
      <c r="L201" s="137"/>
      <c r="M201" s="137"/>
      <c r="N201" s="137"/>
      <c r="O201" s="137"/>
      <c r="P201" s="137"/>
      <c r="Q201" s="137"/>
      <c r="R201" s="137"/>
      <c r="S201" s="137"/>
      <c r="T201" s="137"/>
      <c r="U201" s="137"/>
      <c r="V201" s="137"/>
    </row>
    <row r="202" spans="1:22" s="24" customFormat="1">
      <c r="A202" s="32"/>
      <c r="B202" s="32"/>
      <c r="C202" s="32"/>
      <c r="D202" s="32"/>
      <c r="E202" s="32"/>
      <c r="F202" s="129"/>
      <c r="G202" s="33"/>
      <c r="H202" s="34"/>
      <c r="I202" s="35"/>
      <c r="J202" s="32"/>
      <c r="K202" s="137"/>
      <c r="L202" s="137"/>
      <c r="M202" s="137"/>
      <c r="N202" s="137"/>
      <c r="O202" s="137"/>
      <c r="P202" s="137"/>
      <c r="Q202" s="137"/>
      <c r="R202" s="137"/>
      <c r="S202" s="137"/>
      <c r="T202" s="137"/>
      <c r="U202" s="137"/>
      <c r="V202" s="137"/>
    </row>
    <row r="203" spans="1:22" s="24" customFormat="1">
      <c r="A203" s="32"/>
      <c r="B203" s="32"/>
      <c r="C203" s="32"/>
      <c r="D203" s="32"/>
      <c r="E203" s="32"/>
      <c r="F203" s="129"/>
      <c r="G203" s="33"/>
      <c r="H203" s="34"/>
      <c r="I203" s="35"/>
      <c r="J203" s="32"/>
      <c r="K203" s="137"/>
      <c r="L203" s="137"/>
      <c r="M203" s="137"/>
      <c r="N203" s="137"/>
      <c r="O203" s="137"/>
      <c r="P203" s="137"/>
      <c r="Q203" s="137"/>
      <c r="R203" s="137"/>
      <c r="S203" s="137"/>
      <c r="T203" s="137"/>
      <c r="U203" s="137"/>
      <c r="V203" s="137"/>
    </row>
    <row r="204" spans="1:22" s="24" customFormat="1" ht="47.25" customHeight="1">
      <c r="A204" s="32"/>
      <c r="B204" s="32"/>
      <c r="C204" s="32"/>
      <c r="D204" s="32"/>
      <c r="E204" s="32"/>
      <c r="F204" s="129"/>
      <c r="G204" s="33"/>
      <c r="H204" s="34"/>
      <c r="I204" s="35"/>
      <c r="J204" s="32"/>
      <c r="K204" s="137"/>
      <c r="L204" s="137"/>
      <c r="M204" s="137"/>
      <c r="N204" s="137"/>
      <c r="O204" s="137"/>
      <c r="P204" s="137"/>
      <c r="Q204" s="137"/>
      <c r="R204" s="137"/>
      <c r="S204" s="137"/>
      <c r="T204" s="137"/>
      <c r="U204" s="137"/>
      <c r="V204" s="137"/>
    </row>
    <row r="205" spans="1:22" s="24" customFormat="1" ht="47.25" customHeight="1">
      <c r="A205" s="32"/>
      <c r="B205" s="32"/>
      <c r="C205" s="32"/>
      <c r="D205" s="32"/>
      <c r="E205" s="32"/>
      <c r="F205" s="129"/>
      <c r="G205" s="33"/>
      <c r="H205" s="34"/>
      <c r="I205" s="35"/>
      <c r="J205" s="32"/>
      <c r="K205" s="137"/>
      <c r="L205" s="137"/>
      <c r="M205" s="137"/>
      <c r="N205" s="137"/>
      <c r="O205" s="137"/>
      <c r="P205" s="137"/>
      <c r="Q205" s="137"/>
      <c r="R205" s="137"/>
      <c r="S205" s="137"/>
      <c r="T205" s="137"/>
      <c r="U205" s="137"/>
      <c r="V205" s="137"/>
    </row>
    <row r="206" spans="1:22" s="24" customFormat="1" ht="47.25" customHeight="1">
      <c r="A206" s="32"/>
      <c r="B206" s="32"/>
      <c r="C206" s="32"/>
      <c r="D206" s="32"/>
      <c r="E206" s="32"/>
      <c r="F206" s="129"/>
      <c r="G206" s="33"/>
      <c r="H206" s="34"/>
      <c r="I206" s="35"/>
      <c r="J206" s="32"/>
      <c r="K206" s="137"/>
      <c r="L206" s="137"/>
      <c r="M206" s="137"/>
      <c r="N206" s="137"/>
      <c r="O206" s="137"/>
      <c r="P206" s="137"/>
      <c r="Q206" s="137"/>
      <c r="R206" s="137"/>
      <c r="S206" s="137"/>
      <c r="T206" s="137"/>
      <c r="U206" s="137"/>
      <c r="V206" s="137"/>
    </row>
    <row r="207" spans="1:22" s="24" customFormat="1" ht="47.25" customHeight="1">
      <c r="A207" s="32"/>
      <c r="B207" s="32"/>
      <c r="C207" s="32"/>
      <c r="D207" s="32"/>
      <c r="E207" s="32"/>
      <c r="F207" s="129"/>
      <c r="G207" s="33"/>
      <c r="H207" s="34"/>
      <c r="I207" s="35"/>
      <c r="J207" s="32"/>
      <c r="K207" s="137"/>
      <c r="L207" s="137"/>
      <c r="M207" s="137"/>
      <c r="N207" s="137"/>
      <c r="O207" s="137"/>
      <c r="P207" s="137"/>
      <c r="Q207" s="137"/>
      <c r="R207" s="137"/>
      <c r="S207" s="137"/>
      <c r="T207" s="137"/>
      <c r="U207" s="137"/>
      <c r="V207" s="137"/>
    </row>
    <row r="208" spans="1:22" s="24" customFormat="1" ht="47.25" customHeight="1">
      <c r="A208" s="32"/>
      <c r="B208" s="32"/>
      <c r="C208" s="32"/>
      <c r="D208" s="32"/>
      <c r="E208" s="32"/>
      <c r="F208" s="129"/>
      <c r="G208" s="33"/>
      <c r="H208" s="34"/>
      <c r="I208" s="35"/>
      <c r="J208" s="32"/>
      <c r="K208" s="137"/>
      <c r="L208" s="137"/>
      <c r="M208" s="137"/>
      <c r="N208" s="137"/>
      <c r="O208" s="137"/>
      <c r="P208" s="137"/>
      <c r="Q208" s="137"/>
      <c r="R208" s="137"/>
      <c r="S208" s="137"/>
      <c r="T208" s="137"/>
      <c r="U208" s="137"/>
      <c r="V208" s="137"/>
    </row>
    <row r="209" spans="1:22" s="24" customFormat="1" ht="47.25" customHeight="1">
      <c r="A209" s="32"/>
      <c r="B209" s="32"/>
      <c r="C209" s="32"/>
      <c r="D209" s="32"/>
      <c r="E209" s="32"/>
      <c r="F209" s="129"/>
      <c r="G209" s="33"/>
      <c r="H209" s="34"/>
      <c r="I209" s="35"/>
      <c r="J209" s="32"/>
      <c r="K209" s="137"/>
      <c r="L209" s="137"/>
      <c r="M209" s="137"/>
      <c r="N209" s="137"/>
      <c r="O209" s="137"/>
      <c r="P209" s="137"/>
      <c r="Q209" s="137"/>
      <c r="R209" s="137"/>
      <c r="S209" s="137"/>
      <c r="T209" s="137"/>
      <c r="U209" s="137"/>
      <c r="V209" s="137"/>
    </row>
    <row r="210" spans="1:22" s="24" customFormat="1" ht="47.25" customHeight="1">
      <c r="A210" s="32"/>
      <c r="B210" s="32"/>
      <c r="C210" s="32"/>
      <c r="D210" s="32"/>
      <c r="E210" s="32"/>
      <c r="F210" s="129"/>
      <c r="G210" s="33"/>
      <c r="H210" s="34"/>
      <c r="I210" s="35"/>
      <c r="J210" s="32"/>
      <c r="K210" s="137"/>
      <c r="L210" s="137"/>
      <c r="M210" s="137"/>
      <c r="N210" s="137"/>
      <c r="O210" s="137"/>
      <c r="P210" s="137"/>
      <c r="Q210" s="137"/>
      <c r="R210" s="137"/>
      <c r="S210" s="137"/>
      <c r="T210" s="137"/>
      <c r="U210" s="137"/>
      <c r="V210" s="137"/>
    </row>
    <row r="211" spans="1:22" s="24" customFormat="1" ht="47.25" customHeight="1">
      <c r="A211" s="32"/>
      <c r="B211" s="32"/>
      <c r="C211" s="32"/>
      <c r="D211" s="32"/>
      <c r="E211" s="32"/>
      <c r="F211" s="129"/>
      <c r="G211" s="33"/>
      <c r="H211" s="34"/>
      <c r="I211" s="35"/>
      <c r="J211" s="32"/>
      <c r="K211" s="137"/>
      <c r="L211" s="137"/>
      <c r="M211" s="137"/>
      <c r="N211" s="137"/>
      <c r="O211" s="137"/>
      <c r="P211" s="137"/>
      <c r="Q211" s="137"/>
      <c r="R211" s="137"/>
      <c r="S211" s="137"/>
      <c r="T211" s="137"/>
      <c r="U211" s="137"/>
      <c r="V211" s="137"/>
    </row>
    <row r="212" spans="1:22" s="24" customFormat="1" ht="47.25" customHeight="1">
      <c r="A212" s="32"/>
      <c r="B212" s="32"/>
      <c r="C212" s="32"/>
      <c r="D212" s="32"/>
      <c r="E212" s="32"/>
      <c r="F212" s="129"/>
      <c r="G212" s="33"/>
      <c r="H212" s="34"/>
      <c r="I212" s="35"/>
      <c r="J212" s="32"/>
      <c r="K212" s="137"/>
      <c r="L212" s="137"/>
      <c r="M212" s="137"/>
      <c r="N212" s="137"/>
      <c r="O212" s="137"/>
      <c r="P212" s="137"/>
      <c r="Q212" s="137"/>
      <c r="R212" s="137"/>
      <c r="S212" s="137"/>
      <c r="T212" s="137"/>
      <c r="U212" s="137"/>
      <c r="V212" s="137"/>
    </row>
    <row r="213" spans="1:22" s="24" customFormat="1" ht="47.25" customHeight="1">
      <c r="A213" s="32"/>
      <c r="B213" s="32"/>
      <c r="C213" s="32"/>
      <c r="D213" s="32"/>
      <c r="E213" s="32"/>
      <c r="F213" s="129"/>
      <c r="G213" s="33"/>
      <c r="H213" s="34"/>
      <c r="I213" s="35"/>
      <c r="J213" s="32"/>
      <c r="K213" s="137"/>
      <c r="L213" s="137"/>
      <c r="M213" s="137"/>
      <c r="N213" s="137"/>
      <c r="O213" s="137"/>
      <c r="P213" s="137"/>
      <c r="Q213" s="137"/>
      <c r="R213" s="137"/>
      <c r="S213" s="137"/>
      <c r="T213" s="137"/>
      <c r="U213" s="137"/>
      <c r="V213" s="137"/>
    </row>
    <row r="214" spans="1:22" s="24" customFormat="1" ht="47.25" customHeight="1">
      <c r="A214" s="32"/>
      <c r="B214" s="32"/>
      <c r="C214" s="32"/>
      <c r="D214" s="32"/>
      <c r="E214" s="32"/>
      <c r="F214" s="129"/>
      <c r="G214" s="33"/>
      <c r="H214" s="34"/>
      <c r="I214" s="35"/>
      <c r="J214" s="32"/>
      <c r="K214" s="137"/>
      <c r="L214" s="137"/>
      <c r="M214" s="137"/>
      <c r="N214" s="137"/>
      <c r="O214" s="137"/>
      <c r="P214" s="137"/>
      <c r="Q214" s="137"/>
      <c r="R214" s="137"/>
      <c r="S214" s="137"/>
      <c r="T214" s="137"/>
      <c r="U214" s="137"/>
      <c r="V214" s="137"/>
    </row>
    <row r="215" spans="1:22" s="24" customFormat="1" ht="47.25" customHeight="1">
      <c r="A215" s="32"/>
      <c r="B215" s="32"/>
      <c r="C215" s="32"/>
      <c r="D215" s="32"/>
      <c r="E215" s="32"/>
      <c r="F215" s="129"/>
      <c r="G215" s="33"/>
      <c r="H215" s="34"/>
      <c r="I215" s="35"/>
      <c r="J215" s="32"/>
      <c r="K215" s="137"/>
      <c r="L215" s="137"/>
      <c r="M215" s="137"/>
      <c r="N215" s="137"/>
      <c r="O215" s="137"/>
      <c r="P215" s="137"/>
      <c r="Q215" s="137"/>
      <c r="R215" s="137"/>
      <c r="S215" s="137"/>
      <c r="T215" s="137"/>
      <c r="U215" s="137"/>
      <c r="V215" s="137"/>
    </row>
    <row r="216" spans="1:22" s="24" customFormat="1" ht="47.25" customHeight="1">
      <c r="A216" s="32"/>
      <c r="B216" s="32"/>
      <c r="C216" s="32"/>
      <c r="D216" s="32"/>
      <c r="E216" s="32"/>
      <c r="F216" s="129"/>
      <c r="G216" s="33"/>
      <c r="H216" s="34"/>
      <c r="I216" s="35"/>
      <c r="J216" s="32"/>
      <c r="K216" s="137"/>
      <c r="L216" s="137"/>
      <c r="M216" s="137"/>
      <c r="N216" s="137"/>
      <c r="O216" s="137"/>
      <c r="P216" s="137"/>
      <c r="Q216" s="137"/>
      <c r="R216" s="137"/>
      <c r="S216" s="137"/>
      <c r="T216" s="137"/>
      <c r="U216" s="137"/>
      <c r="V216" s="137"/>
    </row>
    <row r="217" spans="1:22" s="24" customFormat="1" ht="47.25" customHeight="1">
      <c r="A217" s="32"/>
      <c r="B217" s="32"/>
      <c r="C217" s="32"/>
      <c r="D217" s="32"/>
      <c r="E217" s="32"/>
      <c r="F217" s="129"/>
      <c r="G217" s="33"/>
      <c r="H217" s="34"/>
      <c r="I217" s="35"/>
      <c r="J217" s="32"/>
      <c r="K217" s="137"/>
      <c r="L217" s="137"/>
      <c r="M217" s="137"/>
      <c r="N217" s="137"/>
      <c r="O217" s="137"/>
      <c r="P217" s="137"/>
      <c r="Q217" s="137"/>
      <c r="R217" s="137"/>
      <c r="S217" s="137"/>
      <c r="T217" s="137"/>
      <c r="U217" s="137"/>
      <c r="V217" s="137"/>
    </row>
    <row r="218" spans="1:22" s="24" customFormat="1" ht="47.25" customHeight="1">
      <c r="A218" s="32"/>
      <c r="B218" s="32"/>
      <c r="C218" s="32"/>
      <c r="D218" s="32"/>
      <c r="E218" s="32"/>
      <c r="F218" s="129"/>
      <c r="G218" s="33"/>
      <c r="H218" s="34"/>
      <c r="I218" s="35"/>
      <c r="J218" s="32"/>
      <c r="K218" s="137"/>
      <c r="L218" s="137"/>
      <c r="M218" s="137"/>
      <c r="N218" s="137"/>
      <c r="O218" s="137"/>
      <c r="P218" s="137"/>
      <c r="Q218" s="137"/>
      <c r="R218" s="137"/>
      <c r="S218" s="137"/>
      <c r="T218" s="137"/>
      <c r="U218" s="137"/>
      <c r="V218" s="137"/>
    </row>
    <row r="219" spans="1:22" s="24" customFormat="1" ht="47.25" customHeight="1">
      <c r="A219" s="32"/>
      <c r="B219" s="32"/>
      <c r="C219" s="32"/>
      <c r="D219" s="32"/>
      <c r="E219" s="32"/>
      <c r="F219" s="129"/>
      <c r="G219" s="33"/>
      <c r="H219" s="34"/>
      <c r="I219" s="35"/>
      <c r="J219" s="32"/>
      <c r="K219" s="137"/>
      <c r="L219" s="137"/>
      <c r="M219" s="137"/>
      <c r="N219" s="137"/>
      <c r="O219" s="137"/>
      <c r="P219" s="137"/>
      <c r="Q219" s="137"/>
      <c r="R219" s="137"/>
      <c r="S219" s="137"/>
      <c r="T219" s="137"/>
      <c r="U219" s="137"/>
      <c r="V219" s="137"/>
    </row>
    <row r="220" spans="1:22" s="24" customFormat="1" ht="47.25" customHeight="1">
      <c r="A220" s="32"/>
      <c r="B220" s="32"/>
      <c r="C220" s="32"/>
      <c r="D220" s="32"/>
      <c r="E220" s="32"/>
      <c r="F220" s="129"/>
      <c r="G220" s="33"/>
      <c r="H220" s="34"/>
      <c r="I220" s="35"/>
      <c r="J220" s="32"/>
      <c r="K220" s="137"/>
      <c r="L220" s="137"/>
      <c r="M220" s="137"/>
      <c r="N220" s="137"/>
      <c r="O220" s="137"/>
      <c r="P220" s="137"/>
      <c r="Q220" s="137"/>
      <c r="R220" s="137"/>
      <c r="S220" s="137"/>
      <c r="T220" s="137"/>
      <c r="U220" s="137"/>
      <c r="V220" s="137"/>
    </row>
    <row r="221" spans="1:22" s="24" customFormat="1" ht="47.25" customHeight="1">
      <c r="A221" s="32"/>
      <c r="B221" s="32"/>
      <c r="C221" s="32"/>
      <c r="D221" s="32"/>
      <c r="E221" s="32"/>
      <c r="F221" s="129"/>
      <c r="G221" s="33"/>
      <c r="H221" s="34"/>
      <c r="I221" s="35"/>
      <c r="J221" s="32"/>
      <c r="K221" s="137"/>
      <c r="L221" s="137"/>
      <c r="M221" s="137"/>
      <c r="N221" s="137"/>
      <c r="O221" s="137"/>
      <c r="P221" s="137"/>
      <c r="Q221" s="137"/>
      <c r="R221" s="137"/>
      <c r="S221" s="137"/>
      <c r="T221" s="137"/>
      <c r="U221" s="137"/>
      <c r="V221" s="137"/>
    </row>
    <row r="222" spans="1:22" s="24" customFormat="1" ht="47.25" customHeight="1">
      <c r="A222" s="32"/>
      <c r="B222" s="32"/>
      <c r="C222" s="32"/>
      <c r="D222" s="32"/>
      <c r="E222" s="32"/>
      <c r="F222" s="129"/>
      <c r="G222" s="33"/>
      <c r="H222" s="34"/>
      <c r="I222" s="35"/>
      <c r="J222" s="32"/>
      <c r="K222" s="137"/>
      <c r="L222" s="137"/>
      <c r="M222" s="137"/>
      <c r="N222" s="137"/>
      <c r="O222" s="137"/>
      <c r="P222" s="137"/>
      <c r="Q222" s="137"/>
      <c r="R222" s="137"/>
      <c r="S222" s="137"/>
      <c r="T222" s="137"/>
      <c r="U222" s="137"/>
      <c r="V222" s="137"/>
    </row>
    <row r="223" spans="1:22" s="24" customFormat="1" ht="47.25" customHeight="1">
      <c r="A223" s="32"/>
      <c r="B223" s="32"/>
      <c r="C223" s="32"/>
      <c r="D223" s="32"/>
      <c r="E223" s="32"/>
      <c r="F223" s="129"/>
      <c r="G223" s="33"/>
      <c r="H223" s="34"/>
      <c r="I223" s="35"/>
      <c r="J223" s="32"/>
      <c r="K223" s="137"/>
      <c r="L223" s="137"/>
      <c r="M223" s="137"/>
      <c r="N223" s="137"/>
      <c r="O223" s="137"/>
      <c r="P223" s="137"/>
      <c r="Q223" s="137"/>
      <c r="R223" s="137"/>
      <c r="S223" s="137"/>
      <c r="T223" s="137"/>
      <c r="U223" s="137"/>
      <c r="V223" s="137"/>
    </row>
    <row r="224" spans="1:22" s="24" customFormat="1">
      <c r="A224" s="32"/>
      <c r="B224" s="32"/>
      <c r="C224" s="32"/>
      <c r="D224" s="32"/>
      <c r="E224" s="32"/>
      <c r="F224" s="129"/>
      <c r="G224" s="33"/>
      <c r="H224" s="34"/>
      <c r="I224" s="35"/>
      <c r="J224" s="32"/>
      <c r="K224" s="137"/>
      <c r="L224" s="137"/>
      <c r="M224" s="137"/>
      <c r="N224" s="137"/>
      <c r="O224" s="137"/>
      <c r="P224" s="137"/>
      <c r="Q224" s="137"/>
      <c r="R224" s="137"/>
      <c r="S224" s="137"/>
      <c r="T224" s="137"/>
      <c r="U224" s="137"/>
      <c r="V224" s="137"/>
    </row>
    <row r="225" spans="1:22" s="24" customFormat="1" ht="47.25" customHeight="1">
      <c r="A225" s="32"/>
      <c r="B225" s="32"/>
      <c r="C225" s="32"/>
      <c r="D225" s="32"/>
      <c r="E225" s="32"/>
      <c r="F225" s="129"/>
      <c r="G225" s="33"/>
      <c r="H225" s="34"/>
      <c r="I225" s="35"/>
      <c r="J225" s="32"/>
      <c r="K225" s="137"/>
      <c r="L225" s="137"/>
      <c r="M225" s="137"/>
      <c r="N225" s="137"/>
      <c r="O225" s="137"/>
      <c r="P225" s="137"/>
      <c r="Q225" s="137"/>
      <c r="R225" s="137"/>
      <c r="S225" s="137"/>
      <c r="T225" s="137"/>
      <c r="U225" s="137"/>
      <c r="V225" s="137"/>
    </row>
    <row r="226" spans="1:22" s="24" customFormat="1" ht="47.25" customHeight="1">
      <c r="A226" s="32"/>
      <c r="B226" s="32"/>
      <c r="C226" s="32"/>
      <c r="D226" s="32"/>
      <c r="E226" s="32"/>
      <c r="F226" s="129"/>
      <c r="G226" s="33"/>
      <c r="H226" s="34"/>
      <c r="I226" s="35"/>
      <c r="J226" s="32"/>
      <c r="K226" s="137"/>
      <c r="L226" s="137"/>
      <c r="M226" s="137"/>
      <c r="N226" s="137"/>
      <c r="O226" s="137"/>
      <c r="P226" s="137"/>
      <c r="Q226" s="137"/>
      <c r="R226" s="137"/>
      <c r="S226" s="137"/>
      <c r="T226" s="137"/>
      <c r="U226" s="137"/>
      <c r="V226" s="137"/>
    </row>
    <row r="227" spans="1:22" s="24" customFormat="1" ht="47.25" customHeight="1">
      <c r="A227" s="32"/>
      <c r="B227" s="32"/>
      <c r="C227" s="32"/>
      <c r="D227" s="32"/>
      <c r="E227" s="32"/>
      <c r="F227" s="129"/>
      <c r="G227" s="33"/>
      <c r="H227" s="34"/>
      <c r="I227" s="35"/>
      <c r="J227" s="32"/>
      <c r="K227" s="137"/>
      <c r="L227" s="137"/>
      <c r="M227" s="137"/>
      <c r="N227" s="137"/>
      <c r="O227" s="137"/>
      <c r="P227" s="137"/>
      <c r="Q227" s="137"/>
      <c r="R227" s="137"/>
      <c r="S227" s="137"/>
      <c r="T227" s="137"/>
      <c r="U227" s="137"/>
      <c r="V227" s="137"/>
    </row>
    <row r="228" spans="1:22" s="24" customFormat="1" ht="47.25" customHeight="1">
      <c r="A228" s="32"/>
      <c r="B228" s="32"/>
      <c r="C228" s="32"/>
      <c r="D228" s="32"/>
      <c r="E228" s="32"/>
      <c r="F228" s="129"/>
      <c r="G228" s="33"/>
      <c r="H228" s="34"/>
      <c r="I228" s="35"/>
      <c r="J228" s="32"/>
      <c r="K228" s="137"/>
      <c r="L228" s="137"/>
      <c r="M228" s="137"/>
      <c r="N228" s="137"/>
      <c r="O228" s="137"/>
      <c r="P228" s="137"/>
      <c r="Q228" s="137"/>
      <c r="R228" s="137"/>
      <c r="S228" s="137"/>
      <c r="T228" s="137"/>
      <c r="U228" s="137"/>
      <c r="V228" s="137"/>
    </row>
    <row r="229" spans="1:22" s="24" customFormat="1" ht="47.25" customHeight="1">
      <c r="A229" s="32"/>
      <c r="B229" s="32"/>
      <c r="C229" s="32"/>
      <c r="D229" s="32"/>
      <c r="E229" s="32"/>
      <c r="F229" s="129"/>
      <c r="G229" s="33"/>
      <c r="H229" s="34"/>
      <c r="I229" s="35"/>
      <c r="J229" s="32"/>
      <c r="K229" s="137"/>
      <c r="L229" s="137"/>
      <c r="M229" s="137"/>
      <c r="N229" s="137"/>
      <c r="O229" s="137"/>
      <c r="P229" s="137"/>
      <c r="Q229" s="137"/>
      <c r="R229" s="137"/>
      <c r="S229" s="137"/>
      <c r="T229" s="137"/>
      <c r="U229" s="137"/>
      <c r="V229" s="137"/>
    </row>
    <row r="230" spans="1:22" s="24" customFormat="1">
      <c r="A230" s="32"/>
      <c r="B230" s="32"/>
      <c r="C230" s="32"/>
      <c r="D230" s="32"/>
      <c r="E230" s="32"/>
      <c r="F230" s="129"/>
      <c r="G230" s="33"/>
      <c r="H230" s="34"/>
      <c r="I230" s="35"/>
      <c r="J230" s="32"/>
      <c r="K230" s="137"/>
      <c r="L230" s="137"/>
      <c r="M230" s="137"/>
      <c r="N230" s="137"/>
      <c r="O230" s="137"/>
      <c r="P230" s="137"/>
      <c r="Q230" s="137"/>
      <c r="R230" s="137"/>
      <c r="S230" s="137"/>
      <c r="T230" s="137"/>
      <c r="U230" s="137"/>
      <c r="V230" s="137"/>
    </row>
    <row r="231" spans="1:22" s="24" customFormat="1" ht="47.25" customHeight="1">
      <c r="A231" s="32"/>
      <c r="B231" s="32"/>
      <c r="C231" s="32"/>
      <c r="D231" s="32"/>
      <c r="E231" s="32"/>
      <c r="F231" s="129"/>
      <c r="G231" s="33"/>
      <c r="H231" s="34"/>
      <c r="I231" s="35"/>
      <c r="J231" s="32"/>
      <c r="K231" s="137"/>
      <c r="L231" s="137"/>
      <c r="M231" s="137"/>
      <c r="N231" s="137"/>
      <c r="O231" s="137"/>
      <c r="P231" s="137"/>
      <c r="Q231" s="137"/>
      <c r="R231" s="137"/>
      <c r="S231" s="137"/>
      <c r="T231" s="137"/>
      <c r="U231" s="137"/>
      <c r="V231" s="137"/>
    </row>
    <row r="232" spans="1:22" s="24" customFormat="1" ht="47.25" customHeight="1">
      <c r="A232" s="32"/>
      <c r="B232" s="32"/>
      <c r="C232" s="32"/>
      <c r="D232" s="32"/>
      <c r="E232" s="32"/>
      <c r="F232" s="129"/>
      <c r="G232" s="33"/>
      <c r="H232" s="34"/>
      <c r="I232" s="35"/>
      <c r="J232" s="32"/>
      <c r="K232" s="137"/>
      <c r="L232" s="137"/>
      <c r="M232" s="137"/>
      <c r="N232" s="137"/>
      <c r="O232" s="137"/>
      <c r="P232" s="137"/>
      <c r="Q232" s="137"/>
      <c r="R232" s="137"/>
      <c r="S232" s="137"/>
      <c r="T232" s="137"/>
      <c r="U232" s="137"/>
      <c r="V232" s="137"/>
    </row>
    <row r="233" spans="1:22" s="24" customFormat="1" ht="47.25" customHeight="1">
      <c r="A233" s="32"/>
      <c r="B233" s="32"/>
      <c r="C233" s="32"/>
      <c r="D233" s="32"/>
      <c r="E233" s="32"/>
      <c r="F233" s="129"/>
      <c r="G233" s="33"/>
      <c r="H233" s="34"/>
      <c r="I233" s="35"/>
      <c r="J233" s="32"/>
      <c r="K233" s="137"/>
      <c r="L233" s="137"/>
      <c r="M233" s="137"/>
      <c r="N233" s="137"/>
      <c r="O233" s="137"/>
      <c r="P233" s="137"/>
      <c r="Q233" s="137"/>
      <c r="R233" s="137"/>
      <c r="S233" s="137"/>
      <c r="T233" s="137"/>
      <c r="U233" s="137"/>
      <c r="V233" s="137"/>
    </row>
    <row r="234" spans="1:22" s="24" customFormat="1" ht="47.25" customHeight="1">
      <c r="A234" s="32"/>
      <c r="B234" s="32"/>
      <c r="C234" s="32"/>
      <c r="D234" s="32"/>
      <c r="E234" s="32"/>
      <c r="F234" s="129"/>
      <c r="G234" s="33"/>
      <c r="H234" s="34"/>
      <c r="I234" s="35"/>
      <c r="J234" s="32"/>
      <c r="K234" s="137"/>
      <c r="L234" s="137"/>
      <c r="M234" s="137"/>
      <c r="N234" s="137"/>
      <c r="O234" s="137"/>
      <c r="P234" s="137"/>
      <c r="Q234" s="137"/>
      <c r="R234" s="137"/>
      <c r="S234" s="137"/>
      <c r="T234" s="137"/>
      <c r="U234" s="137"/>
      <c r="V234" s="137"/>
    </row>
    <row r="235" spans="1:22" s="24" customFormat="1" ht="47.25" customHeight="1">
      <c r="A235" s="32"/>
      <c r="B235" s="32"/>
      <c r="C235" s="32"/>
      <c r="D235" s="32"/>
      <c r="E235" s="32"/>
      <c r="F235" s="129"/>
      <c r="G235" s="33"/>
      <c r="H235" s="34"/>
      <c r="I235" s="35"/>
      <c r="J235" s="32"/>
      <c r="K235" s="137"/>
      <c r="L235" s="137"/>
      <c r="M235" s="137"/>
      <c r="N235" s="137"/>
      <c r="O235" s="137"/>
      <c r="P235" s="137"/>
      <c r="Q235" s="137"/>
      <c r="R235" s="137"/>
      <c r="S235" s="137"/>
      <c r="T235" s="137"/>
      <c r="U235" s="137"/>
      <c r="V235" s="137"/>
    </row>
    <row r="236" spans="1:22" s="24" customFormat="1" ht="47.25" customHeight="1">
      <c r="A236" s="32"/>
      <c r="B236" s="32"/>
      <c r="C236" s="32"/>
      <c r="D236" s="32"/>
      <c r="E236" s="32"/>
      <c r="F236" s="129"/>
      <c r="G236" s="33"/>
      <c r="H236" s="34"/>
      <c r="I236" s="35"/>
      <c r="J236" s="32"/>
      <c r="K236" s="137"/>
      <c r="L236" s="137"/>
      <c r="M236" s="137"/>
      <c r="N236" s="137"/>
      <c r="O236" s="137"/>
      <c r="P236" s="137"/>
      <c r="Q236" s="137"/>
      <c r="R236" s="137"/>
      <c r="S236" s="137"/>
      <c r="T236" s="137"/>
      <c r="U236" s="137"/>
      <c r="V236" s="137"/>
    </row>
    <row r="237" spans="1:22" s="24" customFormat="1" ht="47.25" customHeight="1">
      <c r="A237" s="32"/>
      <c r="B237" s="32"/>
      <c r="C237" s="32"/>
      <c r="D237" s="32"/>
      <c r="E237" s="32"/>
      <c r="F237" s="129"/>
      <c r="G237" s="33"/>
      <c r="H237" s="34"/>
      <c r="I237" s="35"/>
      <c r="J237" s="32"/>
      <c r="K237" s="137"/>
      <c r="L237" s="137"/>
      <c r="M237" s="137"/>
      <c r="N237" s="137"/>
      <c r="O237" s="137"/>
      <c r="P237" s="137"/>
      <c r="Q237" s="137"/>
      <c r="R237" s="137"/>
      <c r="S237" s="137"/>
      <c r="T237" s="137"/>
      <c r="U237" s="137"/>
      <c r="V237" s="137"/>
    </row>
    <row r="238" spans="1:22" s="24" customFormat="1" ht="47.25" customHeight="1">
      <c r="A238" s="32"/>
      <c r="B238" s="32"/>
      <c r="C238" s="32"/>
      <c r="D238" s="32"/>
      <c r="E238" s="32"/>
      <c r="F238" s="129"/>
      <c r="G238" s="33"/>
      <c r="H238" s="34"/>
      <c r="I238" s="35"/>
      <c r="J238" s="32"/>
      <c r="K238" s="137"/>
      <c r="L238" s="137"/>
      <c r="M238" s="137"/>
      <c r="N238" s="137"/>
      <c r="O238" s="137"/>
      <c r="P238" s="137"/>
      <c r="Q238" s="137"/>
      <c r="R238" s="137"/>
      <c r="S238" s="137"/>
      <c r="T238" s="137"/>
      <c r="U238" s="137"/>
      <c r="V238" s="137"/>
    </row>
    <row r="239" spans="1:22" s="24" customFormat="1" ht="47.25" customHeight="1">
      <c r="A239" s="32"/>
      <c r="B239" s="32"/>
      <c r="C239" s="32"/>
      <c r="D239" s="32"/>
      <c r="E239" s="32"/>
      <c r="F239" s="129"/>
      <c r="G239" s="33"/>
      <c r="H239" s="34"/>
      <c r="I239" s="35"/>
      <c r="J239" s="32"/>
      <c r="K239" s="137"/>
      <c r="L239" s="137"/>
      <c r="M239" s="137"/>
      <c r="N239" s="137"/>
      <c r="O239" s="137"/>
      <c r="P239" s="137"/>
      <c r="Q239" s="137"/>
      <c r="R239" s="137"/>
      <c r="S239" s="137"/>
      <c r="T239" s="137"/>
      <c r="U239" s="137"/>
      <c r="V239" s="137"/>
    </row>
    <row r="240" spans="1:22" s="24" customFormat="1" ht="47.25" customHeight="1">
      <c r="A240" s="32"/>
      <c r="B240" s="32"/>
      <c r="C240" s="32"/>
      <c r="D240" s="32"/>
      <c r="E240" s="32"/>
      <c r="F240" s="129"/>
      <c r="G240" s="33"/>
      <c r="H240" s="34"/>
      <c r="I240" s="35"/>
      <c r="J240" s="32"/>
      <c r="K240" s="137"/>
      <c r="L240" s="137"/>
      <c r="M240" s="137"/>
      <c r="N240" s="137"/>
      <c r="O240" s="137"/>
      <c r="P240" s="137"/>
      <c r="Q240" s="137"/>
      <c r="R240" s="137"/>
      <c r="S240" s="137"/>
      <c r="T240" s="137"/>
      <c r="U240" s="137"/>
      <c r="V240" s="137"/>
    </row>
    <row r="241" spans="1:22" s="24" customFormat="1" ht="47.25" customHeight="1">
      <c r="A241" s="32"/>
      <c r="B241" s="32"/>
      <c r="C241" s="32"/>
      <c r="D241" s="32"/>
      <c r="E241" s="32"/>
      <c r="F241" s="129"/>
      <c r="G241" s="33"/>
      <c r="H241" s="34"/>
      <c r="I241" s="35"/>
      <c r="J241" s="32"/>
      <c r="K241" s="137"/>
      <c r="L241" s="137"/>
      <c r="M241" s="137"/>
      <c r="N241" s="137"/>
      <c r="O241" s="137"/>
      <c r="P241" s="137"/>
      <c r="Q241" s="137"/>
      <c r="R241" s="137"/>
      <c r="S241" s="137"/>
      <c r="T241" s="137"/>
      <c r="U241" s="137"/>
      <c r="V241" s="137"/>
    </row>
    <row r="242" spans="1:22" s="24" customFormat="1" ht="47.25" customHeight="1">
      <c r="A242" s="32"/>
      <c r="B242" s="32"/>
      <c r="C242" s="32"/>
      <c r="D242" s="32"/>
      <c r="E242" s="32"/>
      <c r="F242" s="129"/>
      <c r="G242" s="33"/>
      <c r="H242" s="34"/>
      <c r="I242" s="35"/>
      <c r="J242" s="32"/>
      <c r="K242" s="137"/>
      <c r="L242" s="137"/>
      <c r="M242" s="137"/>
      <c r="N242" s="137"/>
      <c r="O242" s="137"/>
      <c r="P242" s="137"/>
      <c r="Q242" s="137"/>
      <c r="R242" s="137"/>
      <c r="S242" s="137"/>
      <c r="T242" s="137"/>
      <c r="U242" s="137"/>
      <c r="V242" s="137"/>
    </row>
    <row r="243" spans="1:22" s="24" customFormat="1" ht="47.25" customHeight="1">
      <c r="A243" s="32"/>
      <c r="B243" s="32"/>
      <c r="C243" s="32"/>
      <c r="D243" s="32"/>
      <c r="E243" s="32"/>
      <c r="F243" s="129"/>
      <c r="G243" s="33"/>
      <c r="H243" s="34"/>
      <c r="I243" s="35"/>
      <c r="J243" s="32"/>
      <c r="K243" s="137"/>
      <c r="L243" s="137"/>
      <c r="M243" s="137"/>
      <c r="N243" s="137"/>
      <c r="O243" s="137"/>
      <c r="P243" s="137"/>
      <c r="Q243" s="137"/>
      <c r="R243" s="137"/>
      <c r="S243" s="137"/>
      <c r="T243" s="137"/>
      <c r="U243" s="137"/>
      <c r="V243" s="137"/>
    </row>
    <row r="244" spans="1:22" s="24" customFormat="1" ht="47.25" customHeight="1">
      <c r="A244" s="32"/>
      <c r="B244" s="32"/>
      <c r="C244" s="32"/>
      <c r="D244" s="32"/>
      <c r="E244" s="32"/>
      <c r="F244" s="129"/>
      <c r="G244" s="33"/>
      <c r="H244" s="34"/>
      <c r="I244" s="35"/>
      <c r="J244" s="32"/>
      <c r="K244" s="137"/>
      <c r="L244" s="137"/>
      <c r="M244" s="137"/>
      <c r="N244" s="137"/>
      <c r="O244" s="137"/>
      <c r="P244" s="137"/>
      <c r="Q244" s="137"/>
      <c r="R244" s="137"/>
      <c r="S244" s="137"/>
      <c r="T244" s="137"/>
      <c r="U244" s="137"/>
      <c r="V244" s="137"/>
    </row>
    <row r="245" spans="1:22" s="24" customFormat="1" ht="47.25" customHeight="1">
      <c r="A245" s="32"/>
      <c r="B245" s="32"/>
      <c r="C245" s="32"/>
      <c r="D245" s="32"/>
      <c r="E245" s="32"/>
      <c r="F245" s="129"/>
      <c r="G245" s="33"/>
      <c r="H245" s="34"/>
      <c r="I245" s="35"/>
      <c r="J245" s="32"/>
      <c r="K245" s="137"/>
      <c r="L245" s="137"/>
      <c r="M245" s="137"/>
      <c r="N245" s="137"/>
      <c r="O245" s="137"/>
      <c r="P245" s="137"/>
      <c r="Q245" s="137"/>
      <c r="R245" s="137"/>
      <c r="S245" s="137"/>
      <c r="T245" s="137"/>
      <c r="U245" s="137"/>
      <c r="V245" s="137"/>
    </row>
    <row r="246" spans="1:22" s="24" customFormat="1" ht="47.25" customHeight="1">
      <c r="A246" s="32"/>
      <c r="B246" s="32"/>
      <c r="C246" s="32"/>
      <c r="D246" s="32"/>
      <c r="E246" s="32"/>
      <c r="F246" s="129"/>
      <c r="G246" s="33"/>
      <c r="H246" s="34"/>
      <c r="I246" s="35"/>
      <c r="J246" s="32"/>
      <c r="K246" s="137"/>
      <c r="L246" s="137"/>
      <c r="M246" s="137"/>
      <c r="N246" s="137"/>
      <c r="O246" s="137"/>
      <c r="P246" s="137"/>
      <c r="Q246" s="137"/>
      <c r="R246" s="137"/>
      <c r="S246" s="137"/>
      <c r="T246" s="137"/>
      <c r="U246" s="137"/>
      <c r="V246" s="137"/>
    </row>
    <row r="247" spans="1:22" s="24" customFormat="1" ht="47.25" customHeight="1">
      <c r="A247" s="32"/>
      <c r="B247" s="32"/>
      <c r="C247" s="32"/>
      <c r="D247" s="32"/>
      <c r="E247" s="32"/>
      <c r="F247" s="129"/>
      <c r="G247" s="33"/>
      <c r="H247" s="34"/>
      <c r="I247" s="35"/>
      <c r="J247" s="32"/>
      <c r="K247" s="137"/>
      <c r="L247" s="137"/>
      <c r="M247" s="137"/>
      <c r="N247" s="137"/>
      <c r="O247" s="137"/>
      <c r="P247" s="137"/>
      <c r="Q247" s="137"/>
      <c r="R247" s="137"/>
      <c r="S247" s="137"/>
      <c r="T247" s="137"/>
      <c r="U247" s="137"/>
      <c r="V247" s="137"/>
    </row>
    <row r="248" spans="1:22" s="24" customFormat="1" ht="47.25" customHeight="1">
      <c r="A248" s="32"/>
      <c r="B248" s="32"/>
      <c r="C248" s="32"/>
      <c r="D248" s="32"/>
      <c r="E248" s="32"/>
      <c r="F248" s="129"/>
      <c r="G248" s="33"/>
      <c r="H248" s="34"/>
      <c r="I248" s="35"/>
      <c r="J248" s="32"/>
      <c r="K248" s="137"/>
      <c r="L248" s="137"/>
      <c r="M248" s="137"/>
      <c r="N248" s="137"/>
      <c r="O248" s="137"/>
      <c r="P248" s="137"/>
      <c r="Q248" s="137"/>
      <c r="R248" s="137"/>
      <c r="S248" s="137"/>
      <c r="T248" s="137"/>
      <c r="U248" s="137"/>
      <c r="V248" s="137"/>
    </row>
    <row r="249" spans="1:22" s="24" customFormat="1">
      <c r="A249" s="32"/>
      <c r="B249" s="32"/>
      <c r="C249" s="32"/>
      <c r="D249" s="32"/>
      <c r="E249" s="32"/>
      <c r="F249" s="129"/>
      <c r="G249" s="33"/>
      <c r="H249" s="34"/>
      <c r="I249" s="35"/>
      <c r="J249" s="32"/>
      <c r="K249" s="137"/>
      <c r="L249" s="137"/>
      <c r="M249" s="137"/>
      <c r="N249" s="137"/>
      <c r="O249" s="137"/>
      <c r="P249" s="137"/>
      <c r="Q249" s="137"/>
      <c r="R249" s="137"/>
      <c r="S249" s="137"/>
      <c r="T249" s="137"/>
      <c r="U249" s="137"/>
      <c r="V249" s="137"/>
    </row>
    <row r="250" spans="1:22" s="24" customFormat="1">
      <c r="A250" s="32"/>
      <c r="B250" s="32"/>
      <c r="C250" s="32"/>
      <c r="D250" s="32"/>
      <c r="E250" s="32"/>
      <c r="F250" s="129"/>
      <c r="G250" s="33"/>
      <c r="H250" s="34"/>
      <c r="I250" s="35"/>
      <c r="J250" s="32"/>
      <c r="K250" s="137"/>
      <c r="L250" s="137"/>
      <c r="M250" s="137"/>
      <c r="N250" s="137"/>
      <c r="O250" s="137"/>
      <c r="P250" s="137"/>
      <c r="Q250" s="137"/>
      <c r="R250" s="137"/>
      <c r="S250" s="137"/>
      <c r="T250" s="137"/>
      <c r="U250" s="137"/>
      <c r="V250" s="137"/>
    </row>
    <row r="251" spans="1:22" s="24" customFormat="1" ht="47.25" customHeight="1">
      <c r="A251" s="32"/>
      <c r="B251" s="32"/>
      <c r="C251" s="32"/>
      <c r="D251" s="32"/>
      <c r="E251" s="32"/>
      <c r="F251" s="129"/>
      <c r="G251" s="33"/>
      <c r="H251" s="34"/>
      <c r="I251" s="35"/>
      <c r="J251" s="32"/>
      <c r="K251" s="137"/>
      <c r="L251" s="137"/>
      <c r="M251" s="137"/>
      <c r="N251" s="137"/>
      <c r="O251" s="137"/>
      <c r="P251" s="137"/>
      <c r="Q251" s="137"/>
      <c r="R251" s="137"/>
      <c r="S251" s="137"/>
      <c r="T251" s="137"/>
      <c r="U251" s="137"/>
      <c r="V251" s="137"/>
    </row>
    <row r="252" spans="1:22" s="24" customFormat="1" ht="47.25" customHeight="1">
      <c r="A252" s="32"/>
      <c r="B252" s="32"/>
      <c r="C252" s="32"/>
      <c r="D252" s="32"/>
      <c r="E252" s="32"/>
      <c r="F252" s="129"/>
      <c r="G252" s="33"/>
      <c r="H252" s="34"/>
      <c r="I252" s="35"/>
      <c r="J252" s="32"/>
      <c r="K252" s="137"/>
      <c r="L252" s="137"/>
      <c r="M252" s="137"/>
      <c r="N252" s="137"/>
      <c r="O252" s="137"/>
      <c r="P252" s="137"/>
      <c r="Q252" s="137"/>
      <c r="R252" s="137"/>
      <c r="S252" s="137"/>
      <c r="T252" s="137"/>
      <c r="U252" s="137"/>
      <c r="V252" s="137"/>
    </row>
    <row r="253" spans="1:22" s="24" customFormat="1" ht="47.25" customHeight="1">
      <c r="A253" s="32"/>
      <c r="B253" s="32"/>
      <c r="C253" s="32"/>
      <c r="D253" s="32"/>
      <c r="E253" s="32"/>
      <c r="F253" s="129"/>
      <c r="G253" s="33"/>
      <c r="H253" s="34"/>
      <c r="I253" s="35"/>
      <c r="J253" s="32"/>
      <c r="K253" s="137"/>
      <c r="L253" s="137"/>
      <c r="M253" s="137"/>
      <c r="N253" s="137"/>
      <c r="O253" s="137"/>
      <c r="P253" s="137"/>
      <c r="Q253" s="137"/>
      <c r="R253" s="137"/>
      <c r="S253" s="137"/>
      <c r="T253" s="137"/>
      <c r="U253" s="137"/>
      <c r="V253" s="137"/>
    </row>
    <row r="254" spans="1:22" s="24" customFormat="1" ht="47.25" customHeight="1">
      <c r="A254" s="32"/>
      <c r="B254" s="32"/>
      <c r="C254" s="32"/>
      <c r="D254" s="32"/>
      <c r="E254" s="32"/>
      <c r="F254" s="129"/>
      <c r="G254" s="33"/>
      <c r="H254" s="34"/>
      <c r="I254" s="35"/>
      <c r="J254" s="32"/>
      <c r="K254" s="137"/>
      <c r="L254" s="137"/>
      <c r="M254" s="137"/>
      <c r="N254" s="137"/>
      <c r="O254" s="137"/>
      <c r="P254" s="137"/>
      <c r="Q254" s="137"/>
      <c r="R254" s="137"/>
      <c r="S254" s="137"/>
      <c r="T254" s="137"/>
      <c r="U254" s="137"/>
      <c r="V254" s="137"/>
    </row>
    <row r="255" spans="1:22" s="24" customFormat="1" ht="47.25" customHeight="1">
      <c r="A255" s="32"/>
      <c r="B255" s="32"/>
      <c r="C255" s="32"/>
      <c r="D255" s="32"/>
      <c r="E255" s="32"/>
      <c r="F255" s="129"/>
      <c r="G255" s="33"/>
      <c r="H255" s="34"/>
      <c r="I255" s="35"/>
      <c r="J255" s="32"/>
      <c r="K255" s="137"/>
      <c r="L255" s="137"/>
      <c r="M255" s="137"/>
      <c r="N255" s="137"/>
      <c r="O255" s="137"/>
      <c r="P255" s="137"/>
      <c r="Q255" s="137"/>
      <c r="R255" s="137"/>
      <c r="S255" s="137"/>
      <c r="T255" s="137"/>
      <c r="U255" s="137"/>
      <c r="V255" s="137"/>
    </row>
    <row r="256" spans="1:22" s="24" customFormat="1" ht="47.25" customHeight="1">
      <c r="A256" s="32"/>
      <c r="B256" s="32"/>
      <c r="C256" s="32"/>
      <c r="D256" s="32"/>
      <c r="E256" s="32"/>
      <c r="F256" s="129"/>
      <c r="G256" s="33"/>
      <c r="H256" s="34"/>
      <c r="I256" s="35"/>
      <c r="J256" s="32"/>
      <c r="K256" s="137"/>
      <c r="L256" s="137"/>
      <c r="M256" s="137"/>
      <c r="N256" s="137"/>
      <c r="O256" s="137"/>
      <c r="P256" s="137"/>
      <c r="Q256" s="137"/>
      <c r="R256" s="137"/>
      <c r="S256" s="137"/>
      <c r="T256" s="137"/>
      <c r="U256" s="137"/>
      <c r="V256" s="137"/>
    </row>
    <row r="257" spans="1:22" s="24" customFormat="1" ht="47.25" customHeight="1">
      <c r="A257" s="32"/>
      <c r="B257" s="32"/>
      <c r="C257" s="32"/>
      <c r="D257" s="32"/>
      <c r="E257" s="32"/>
      <c r="F257" s="129"/>
      <c r="G257" s="33"/>
      <c r="H257" s="34"/>
      <c r="I257" s="35"/>
      <c r="J257" s="32"/>
      <c r="K257" s="137"/>
      <c r="L257" s="137"/>
      <c r="M257" s="137"/>
      <c r="N257" s="137"/>
      <c r="O257" s="137"/>
      <c r="P257" s="137"/>
      <c r="Q257" s="137"/>
      <c r="R257" s="137"/>
      <c r="S257" s="137"/>
      <c r="T257" s="137"/>
      <c r="U257" s="137"/>
      <c r="V257" s="137"/>
    </row>
    <row r="258" spans="1:22" s="24" customFormat="1" ht="47.25" customHeight="1">
      <c r="A258" s="32"/>
      <c r="B258" s="32"/>
      <c r="C258" s="32"/>
      <c r="D258" s="32"/>
      <c r="E258" s="32"/>
      <c r="F258" s="129"/>
      <c r="G258" s="33"/>
      <c r="H258" s="34"/>
      <c r="I258" s="35"/>
      <c r="J258" s="32"/>
      <c r="K258" s="137"/>
      <c r="L258" s="137"/>
      <c r="M258" s="137"/>
      <c r="N258" s="137"/>
      <c r="O258" s="137"/>
      <c r="P258" s="137"/>
      <c r="Q258" s="137"/>
      <c r="R258" s="137"/>
      <c r="S258" s="137"/>
      <c r="T258" s="137"/>
      <c r="U258" s="137"/>
      <c r="V258" s="137"/>
    </row>
    <row r="259" spans="1:22" s="24" customFormat="1" ht="47.25" customHeight="1">
      <c r="A259" s="32"/>
      <c r="B259" s="32"/>
      <c r="C259" s="32"/>
      <c r="D259" s="32"/>
      <c r="E259" s="32"/>
      <c r="F259" s="129"/>
      <c r="G259" s="33"/>
      <c r="H259" s="34"/>
      <c r="I259" s="35"/>
      <c r="J259" s="32"/>
      <c r="K259" s="137"/>
      <c r="L259" s="137"/>
      <c r="M259" s="137"/>
      <c r="N259" s="137"/>
      <c r="O259" s="137"/>
      <c r="P259" s="137"/>
      <c r="Q259" s="137"/>
      <c r="R259" s="137"/>
      <c r="S259" s="137"/>
      <c r="T259" s="137"/>
      <c r="U259" s="137"/>
      <c r="V259" s="137"/>
    </row>
    <row r="260" spans="1:22" s="24" customFormat="1" ht="47.25" customHeight="1">
      <c r="A260" s="32"/>
      <c r="B260" s="32"/>
      <c r="C260" s="32"/>
      <c r="D260" s="32"/>
      <c r="E260" s="32"/>
      <c r="F260" s="129"/>
      <c r="G260" s="33"/>
      <c r="H260" s="34"/>
      <c r="I260" s="35"/>
      <c r="J260" s="32"/>
      <c r="K260" s="137"/>
      <c r="L260" s="137"/>
      <c r="M260" s="137"/>
      <c r="N260" s="137"/>
      <c r="O260" s="137"/>
      <c r="P260" s="137"/>
      <c r="Q260" s="137"/>
      <c r="R260" s="137"/>
      <c r="S260" s="137"/>
      <c r="T260" s="137"/>
      <c r="U260" s="137"/>
      <c r="V260" s="137"/>
    </row>
    <row r="261" spans="1:22" s="24" customFormat="1" ht="47.25" customHeight="1">
      <c r="A261" s="32"/>
      <c r="B261" s="32"/>
      <c r="C261" s="32"/>
      <c r="D261" s="32"/>
      <c r="E261" s="32"/>
      <c r="F261" s="129"/>
      <c r="G261" s="33"/>
      <c r="H261" s="34"/>
      <c r="I261" s="35"/>
      <c r="J261" s="32"/>
      <c r="K261" s="137"/>
      <c r="L261" s="137"/>
      <c r="M261" s="137"/>
      <c r="N261" s="137"/>
      <c r="O261" s="137"/>
      <c r="P261" s="137"/>
      <c r="Q261" s="137"/>
      <c r="R261" s="137"/>
      <c r="S261" s="137"/>
      <c r="T261" s="137"/>
      <c r="U261" s="137"/>
      <c r="V261" s="137"/>
    </row>
    <row r="262" spans="1:22" s="24" customFormat="1" ht="47.25" customHeight="1">
      <c r="A262" s="32"/>
      <c r="B262" s="32"/>
      <c r="C262" s="32"/>
      <c r="D262" s="32"/>
      <c r="E262" s="32"/>
      <c r="F262" s="129"/>
      <c r="G262" s="33"/>
      <c r="H262" s="34"/>
      <c r="I262" s="35"/>
      <c r="J262" s="32"/>
      <c r="K262" s="137"/>
      <c r="L262" s="137"/>
      <c r="M262" s="137"/>
      <c r="N262" s="137"/>
      <c r="O262" s="137"/>
      <c r="P262" s="137"/>
      <c r="Q262" s="137"/>
      <c r="R262" s="137"/>
      <c r="S262" s="137"/>
      <c r="T262" s="137"/>
      <c r="U262" s="137"/>
      <c r="V262" s="137"/>
    </row>
    <row r="263" spans="1:22" s="24" customFormat="1" ht="47.25" customHeight="1">
      <c r="A263" s="32"/>
      <c r="B263" s="32"/>
      <c r="C263" s="32"/>
      <c r="D263" s="32"/>
      <c r="E263" s="32"/>
      <c r="F263" s="129"/>
      <c r="G263" s="33"/>
      <c r="H263" s="34"/>
      <c r="I263" s="35"/>
      <c r="J263" s="32"/>
      <c r="K263" s="137"/>
      <c r="L263" s="137"/>
      <c r="M263" s="137"/>
      <c r="N263" s="137"/>
      <c r="O263" s="137"/>
      <c r="P263" s="137"/>
      <c r="Q263" s="137"/>
      <c r="R263" s="137"/>
      <c r="S263" s="137"/>
      <c r="T263" s="137"/>
      <c r="U263" s="137"/>
      <c r="V263" s="137"/>
    </row>
    <row r="264" spans="1:22" s="24" customFormat="1" ht="47.25" customHeight="1">
      <c r="A264" s="32"/>
      <c r="B264" s="32"/>
      <c r="C264" s="32"/>
      <c r="D264" s="32"/>
      <c r="E264" s="32"/>
      <c r="F264" s="129"/>
      <c r="G264" s="33"/>
      <c r="H264" s="34"/>
      <c r="I264" s="35"/>
      <c r="J264" s="32"/>
      <c r="K264" s="137"/>
      <c r="L264" s="137"/>
      <c r="M264" s="137"/>
      <c r="N264" s="137"/>
      <c r="O264" s="137"/>
      <c r="P264" s="137"/>
      <c r="Q264" s="137"/>
      <c r="R264" s="137"/>
      <c r="S264" s="137"/>
      <c r="T264" s="137"/>
      <c r="U264" s="137"/>
      <c r="V264" s="137"/>
    </row>
    <row r="265" spans="1:22" s="24" customFormat="1" ht="47.25" customHeight="1">
      <c r="A265" s="32"/>
      <c r="B265" s="32"/>
      <c r="C265" s="32"/>
      <c r="D265" s="32"/>
      <c r="E265" s="32"/>
      <c r="F265" s="129"/>
      <c r="G265" s="33"/>
      <c r="H265" s="34"/>
      <c r="I265" s="35"/>
      <c r="J265" s="32"/>
      <c r="K265" s="137"/>
      <c r="L265" s="137"/>
      <c r="M265" s="137"/>
      <c r="N265" s="137"/>
      <c r="O265" s="137"/>
      <c r="P265" s="137"/>
      <c r="Q265" s="137"/>
      <c r="R265" s="137"/>
      <c r="S265" s="137"/>
      <c r="T265" s="137"/>
      <c r="U265" s="137"/>
      <c r="V265" s="137"/>
    </row>
    <row r="266" spans="1:22" s="24" customFormat="1" ht="47.25" customHeight="1">
      <c r="A266" s="32"/>
      <c r="B266" s="32"/>
      <c r="C266" s="32"/>
      <c r="D266" s="32"/>
      <c r="E266" s="32"/>
      <c r="F266" s="129"/>
      <c r="G266" s="33"/>
      <c r="H266" s="34"/>
      <c r="I266" s="35"/>
      <c r="J266" s="32"/>
      <c r="K266" s="137"/>
      <c r="L266" s="137"/>
      <c r="M266" s="137"/>
      <c r="N266" s="137"/>
      <c r="O266" s="137"/>
      <c r="P266" s="137"/>
      <c r="Q266" s="137"/>
      <c r="R266" s="137"/>
      <c r="S266" s="137"/>
      <c r="T266" s="137"/>
      <c r="U266" s="137"/>
      <c r="V266" s="137"/>
    </row>
    <row r="267" spans="1:22" s="24" customFormat="1">
      <c r="A267" s="32"/>
      <c r="B267" s="32"/>
      <c r="C267" s="32"/>
      <c r="D267" s="32"/>
      <c r="E267" s="32"/>
      <c r="F267" s="129"/>
      <c r="G267" s="33"/>
      <c r="H267" s="34"/>
      <c r="I267" s="35"/>
      <c r="J267" s="32"/>
      <c r="K267" s="137"/>
      <c r="L267" s="137"/>
      <c r="M267" s="137"/>
      <c r="N267" s="137"/>
      <c r="O267" s="137"/>
      <c r="P267" s="137"/>
      <c r="Q267" s="137"/>
      <c r="R267" s="137"/>
      <c r="S267" s="137"/>
      <c r="T267" s="137"/>
      <c r="U267" s="137"/>
      <c r="V267" s="137"/>
    </row>
    <row r="268" spans="1:22" s="24" customFormat="1">
      <c r="A268" s="32"/>
      <c r="B268" s="32"/>
      <c r="C268" s="32"/>
      <c r="D268" s="32"/>
      <c r="E268" s="32"/>
      <c r="F268" s="129"/>
      <c r="G268" s="33"/>
      <c r="H268" s="34"/>
      <c r="I268" s="35"/>
      <c r="J268" s="32"/>
      <c r="K268" s="137"/>
      <c r="L268" s="137"/>
      <c r="M268" s="137"/>
      <c r="N268" s="137"/>
      <c r="O268" s="137"/>
      <c r="P268" s="137"/>
      <c r="Q268" s="137"/>
      <c r="R268" s="137"/>
      <c r="S268" s="137"/>
      <c r="T268" s="137"/>
      <c r="U268" s="137"/>
      <c r="V268" s="137"/>
    </row>
    <row r="269" spans="1:22" s="24" customFormat="1" ht="47.25" customHeight="1">
      <c r="A269" s="32"/>
      <c r="B269" s="32"/>
      <c r="C269" s="32"/>
      <c r="D269" s="32"/>
      <c r="E269" s="32"/>
      <c r="F269" s="129"/>
      <c r="G269" s="33"/>
      <c r="H269" s="34"/>
      <c r="I269" s="35"/>
      <c r="J269" s="32"/>
      <c r="K269" s="137"/>
      <c r="L269" s="137"/>
      <c r="M269" s="137"/>
      <c r="N269" s="137"/>
      <c r="O269" s="137"/>
      <c r="P269" s="137"/>
      <c r="Q269" s="137"/>
      <c r="R269" s="137"/>
      <c r="S269" s="137"/>
      <c r="T269" s="137"/>
      <c r="U269" s="137"/>
      <c r="V269" s="137"/>
    </row>
    <row r="270" spans="1:22" s="24" customFormat="1" ht="47.25" customHeight="1">
      <c r="A270" s="32"/>
      <c r="B270" s="32"/>
      <c r="C270" s="32"/>
      <c r="D270" s="32"/>
      <c r="E270" s="32"/>
      <c r="F270" s="129"/>
      <c r="G270" s="33"/>
      <c r="H270" s="34"/>
      <c r="I270" s="35"/>
      <c r="J270" s="32"/>
      <c r="K270" s="137"/>
      <c r="L270" s="137"/>
      <c r="M270" s="137"/>
      <c r="N270" s="137"/>
      <c r="O270" s="137"/>
      <c r="P270" s="137"/>
      <c r="Q270" s="137"/>
      <c r="R270" s="137"/>
      <c r="S270" s="137"/>
      <c r="T270" s="137"/>
      <c r="U270" s="137"/>
      <c r="V270" s="137"/>
    </row>
    <row r="271" spans="1:22" s="24" customFormat="1" ht="47.25" customHeight="1">
      <c r="A271" s="32"/>
      <c r="B271" s="32"/>
      <c r="C271" s="32"/>
      <c r="D271" s="32"/>
      <c r="E271" s="32"/>
      <c r="F271" s="129"/>
      <c r="G271" s="33"/>
      <c r="H271" s="34"/>
      <c r="I271" s="35"/>
      <c r="J271" s="32"/>
      <c r="K271" s="137"/>
      <c r="L271" s="137"/>
      <c r="M271" s="137"/>
      <c r="N271" s="137"/>
      <c r="O271" s="137"/>
      <c r="P271" s="137"/>
      <c r="Q271" s="137"/>
      <c r="R271" s="137"/>
      <c r="S271" s="137"/>
      <c r="T271" s="137"/>
      <c r="U271" s="137"/>
      <c r="V271" s="137"/>
    </row>
    <row r="272" spans="1:22" s="24" customFormat="1" ht="47.25" customHeight="1">
      <c r="A272" s="32"/>
      <c r="B272" s="32"/>
      <c r="C272" s="32"/>
      <c r="D272" s="32"/>
      <c r="E272" s="32"/>
      <c r="F272" s="129"/>
      <c r="G272" s="33"/>
      <c r="H272" s="34"/>
      <c r="I272" s="35"/>
      <c r="J272" s="32"/>
      <c r="K272" s="137"/>
      <c r="L272" s="137"/>
      <c r="M272" s="137"/>
      <c r="N272" s="137"/>
      <c r="O272" s="137"/>
      <c r="P272" s="137"/>
      <c r="Q272" s="137"/>
      <c r="R272" s="137"/>
      <c r="S272" s="137"/>
      <c r="T272" s="137"/>
      <c r="U272" s="137"/>
      <c r="V272" s="137"/>
    </row>
    <row r="273" spans="1:22" s="24" customFormat="1" ht="47.25" customHeight="1">
      <c r="A273" s="32"/>
      <c r="B273" s="32"/>
      <c r="C273" s="32"/>
      <c r="D273" s="32"/>
      <c r="E273" s="32"/>
      <c r="F273" s="129"/>
      <c r="G273" s="33"/>
      <c r="H273" s="34"/>
      <c r="I273" s="35"/>
      <c r="J273" s="32"/>
      <c r="K273" s="137"/>
      <c r="L273" s="137"/>
      <c r="M273" s="137"/>
      <c r="N273" s="137"/>
      <c r="O273" s="137"/>
      <c r="P273" s="137"/>
      <c r="Q273" s="137"/>
      <c r="R273" s="137"/>
      <c r="S273" s="137"/>
      <c r="T273" s="137"/>
      <c r="U273" s="137"/>
      <c r="V273" s="137"/>
    </row>
    <row r="274" spans="1:22" s="24" customFormat="1" ht="47.25" customHeight="1">
      <c r="A274" s="32"/>
      <c r="B274" s="32"/>
      <c r="C274" s="32"/>
      <c r="D274" s="32"/>
      <c r="E274" s="32"/>
      <c r="F274" s="129"/>
      <c r="G274" s="33"/>
      <c r="H274" s="34"/>
      <c r="I274" s="35"/>
      <c r="J274" s="32"/>
      <c r="K274" s="137"/>
      <c r="L274" s="137"/>
      <c r="M274" s="137"/>
      <c r="N274" s="137"/>
      <c r="O274" s="137"/>
      <c r="P274" s="137"/>
      <c r="Q274" s="137"/>
      <c r="R274" s="137"/>
      <c r="S274" s="137"/>
      <c r="T274" s="137"/>
      <c r="U274" s="137"/>
      <c r="V274" s="137"/>
    </row>
    <row r="275" spans="1:22" s="24" customFormat="1" ht="47.25" customHeight="1">
      <c r="A275" s="32"/>
      <c r="B275" s="32"/>
      <c r="C275" s="32"/>
      <c r="D275" s="32"/>
      <c r="E275" s="32"/>
      <c r="F275" s="129"/>
      <c r="G275" s="33"/>
      <c r="H275" s="34"/>
      <c r="I275" s="35"/>
      <c r="J275" s="32"/>
      <c r="K275" s="137"/>
      <c r="L275" s="137"/>
      <c r="M275" s="137"/>
      <c r="N275" s="137"/>
      <c r="O275" s="137"/>
      <c r="P275" s="137"/>
      <c r="Q275" s="137"/>
      <c r="R275" s="137"/>
      <c r="S275" s="137"/>
      <c r="T275" s="137"/>
      <c r="U275" s="137"/>
      <c r="V275" s="137"/>
    </row>
    <row r="276" spans="1:22" s="24" customFormat="1" ht="47.25" customHeight="1">
      <c r="A276" s="32"/>
      <c r="B276" s="32"/>
      <c r="C276" s="32"/>
      <c r="D276" s="32"/>
      <c r="E276" s="32"/>
      <c r="F276" s="129"/>
      <c r="G276" s="33"/>
      <c r="H276" s="34"/>
      <c r="I276" s="35"/>
      <c r="J276" s="32"/>
      <c r="K276" s="137"/>
      <c r="L276" s="137"/>
      <c r="M276" s="137"/>
      <c r="N276" s="137"/>
      <c r="O276" s="137"/>
      <c r="P276" s="137"/>
      <c r="Q276" s="137"/>
      <c r="R276" s="137"/>
      <c r="S276" s="137"/>
      <c r="T276" s="137"/>
      <c r="U276" s="137"/>
      <c r="V276" s="137"/>
    </row>
    <row r="277" spans="1:22" s="24" customFormat="1" ht="47.25" customHeight="1">
      <c r="A277" s="32"/>
      <c r="B277" s="32"/>
      <c r="C277" s="32"/>
      <c r="D277" s="32"/>
      <c r="E277" s="32"/>
      <c r="F277" s="129"/>
      <c r="G277" s="33"/>
      <c r="H277" s="34"/>
      <c r="I277" s="35"/>
      <c r="J277" s="32"/>
      <c r="K277" s="137"/>
      <c r="L277" s="137"/>
      <c r="M277" s="137"/>
      <c r="N277" s="137"/>
      <c r="O277" s="137"/>
      <c r="P277" s="137"/>
      <c r="Q277" s="137"/>
      <c r="R277" s="137"/>
      <c r="S277" s="137"/>
      <c r="T277" s="137"/>
      <c r="U277" s="137"/>
      <c r="V277" s="137"/>
    </row>
    <row r="278" spans="1:22" s="24" customFormat="1">
      <c r="A278" s="32"/>
      <c r="B278" s="32"/>
      <c r="C278" s="32"/>
      <c r="D278" s="32"/>
      <c r="E278" s="32"/>
      <c r="F278" s="129"/>
      <c r="G278" s="33"/>
      <c r="H278" s="34"/>
      <c r="I278" s="35"/>
      <c r="J278" s="32"/>
      <c r="K278" s="137"/>
      <c r="L278" s="137"/>
      <c r="M278" s="137"/>
      <c r="N278" s="137"/>
      <c r="O278" s="137"/>
      <c r="P278" s="137"/>
      <c r="Q278" s="137"/>
      <c r="R278" s="137"/>
      <c r="S278" s="137"/>
      <c r="T278" s="137"/>
      <c r="U278" s="137"/>
      <c r="V278" s="137"/>
    </row>
    <row r="279" spans="1:22" s="24" customFormat="1" ht="47.25" customHeight="1">
      <c r="A279" s="32"/>
      <c r="B279" s="32"/>
      <c r="C279" s="32"/>
      <c r="D279" s="32"/>
      <c r="E279" s="32"/>
      <c r="F279" s="129"/>
      <c r="G279" s="33"/>
      <c r="H279" s="34"/>
      <c r="I279" s="35"/>
      <c r="J279" s="32"/>
      <c r="K279" s="137"/>
      <c r="L279" s="137"/>
      <c r="M279" s="137"/>
      <c r="N279" s="137"/>
      <c r="O279" s="137"/>
      <c r="P279" s="137"/>
      <c r="Q279" s="137"/>
      <c r="R279" s="137"/>
      <c r="S279" s="137"/>
      <c r="T279" s="137"/>
      <c r="U279" s="137"/>
      <c r="V279" s="137"/>
    </row>
    <row r="280" spans="1:22" s="24" customFormat="1" ht="47.25" customHeight="1">
      <c r="A280" s="32"/>
      <c r="B280" s="32"/>
      <c r="C280" s="32"/>
      <c r="D280" s="32"/>
      <c r="E280" s="32"/>
      <c r="F280" s="129"/>
      <c r="G280" s="33"/>
      <c r="H280" s="34"/>
      <c r="I280" s="35"/>
      <c r="J280" s="32"/>
      <c r="K280" s="137"/>
      <c r="L280" s="137"/>
      <c r="M280" s="137"/>
      <c r="N280" s="137"/>
      <c r="O280" s="137"/>
      <c r="P280" s="137"/>
      <c r="Q280" s="137"/>
      <c r="R280" s="137"/>
      <c r="S280" s="137"/>
      <c r="T280" s="137"/>
      <c r="U280" s="137"/>
      <c r="V280" s="137"/>
    </row>
    <row r="281" spans="1:22" s="24" customFormat="1" ht="47.25" customHeight="1">
      <c r="A281" s="32"/>
      <c r="B281" s="32"/>
      <c r="C281" s="32"/>
      <c r="D281" s="32"/>
      <c r="E281" s="32"/>
      <c r="F281" s="129"/>
      <c r="G281" s="33"/>
      <c r="H281" s="34"/>
      <c r="I281" s="35"/>
      <c r="J281" s="32"/>
      <c r="K281" s="137"/>
      <c r="L281" s="137"/>
      <c r="M281" s="137"/>
      <c r="N281" s="137"/>
      <c r="O281" s="137"/>
      <c r="P281" s="137"/>
      <c r="Q281" s="137"/>
      <c r="R281" s="137"/>
      <c r="S281" s="137"/>
      <c r="T281" s="137"/>
      <c r="U281" s="137"/>
      <c r="V281" s="137"/>
    </row>
    <row r="282" spans="1:22" s="24" customFormat="1" ht="47.25" customHeight="1">
      <c r="A282" s="32"/>
      <c r="B282" s="32"/>
      <c r="C282" s="32"/>
      <c r="D282" s="32"/>
      <c r="E282" s="32"/>
      <c r="F282" s="129"/>
      <c r="G282" s="33"/>
      <c r="H282" s="34"/>
      <c r="I282" s="35"/>
      <c r="J282" s="32"/>
      <c r="K282" s="137"/>
      <c r="L282" s="137"/>
      <c r="M282" s="137"/>
      <c r="N282" s="137"/>
      <c r="O282" s="137"/>
      <c r="P282" s="137"/>
      <c r="Q282" s="137"/>
      <c r="R282" s="137"/>
      <c r="S282" s="137"/>
      <c r="T282" s="137"/>
      <c r="U282" s="137"/>
      <c r="V282" s="137"/>
    </row>
    <row r="283" spans="1:22" s="24" customFormat="1" ht="47.25" customHeight="1">
      <c r="A283" s="32"/>
      <c r="B283" s="32"/>
      <c r="C283" s="32"/>
      <c r="D283" s="32"/>
      <c r="E283" s="32"/>
      <c r="F283" s="129"/>
      <c r="G283" s="33"/>
      <c r="H283" s="34"/>
      <c r="I283" s="35"/>
      <c r="J283" s="32"/>
      <c r="K283" s="137"/>
      <c r="L283" s="137"/>
      <c r="M283" s="137"/>
      <c r="N283" s="137"/>
      <c r="O283" s="137"/>
      <c r="P283" s="137"/>
      <c r="Q283" s="137"/>
      <c r="R283" s="137"/>
      <c r="S283" s="137"/>
      <c r="T283" s="137"/>
      <c r="U283" s="137"/>
      <c r="V283" s="137"/>
    </row>
    <row r="284" spans="1:22" s="24" customFormat="1" ht="47.25" customHeight="1">
      <c r="A284" s="32"/>
      <c r="B284" s="32"/>
      <c r="C284" s="32"/>
      <c r="D284" s="32"/>
      <c r="E284" s="32"/>
      <c r="F284" s="129"/>
      <c r="G284" s="33"/>
      <c r="H284" s="34"/>
      <c r="I284" s="35"/>
      <c r="J284" s="32"/>
      <c r="K284" s="137"/>
      <c r="L284" s="137"/>
      <c r="M284" s="137"/>
      <c r="N284" s="137"/>
      <c r="O284" s="137"/>
      <c r="P284" s="137"/>
      <c r="Q284" s="137"/>
      <c r="R284" s="137"/>
      <c r="S284" s="137"/>
      <c r="T284" s="137"/>
      <c r="U284" s="137"/>
      <c r="V284" s="137"/>
    </row>
    <row r="285" spans="1:22" s="24" customFormat="1" ht="47.25" customHeight="1">
      <c r="A285" s="32"/>
      <c r="B285" s="32"/>
      <c r="C285" s="32"/>
      <c r="D285" s="32"/>
      <c r="E285" s="32"/>
      <c r="F285" s="129"/>
      <c r="G285" s="33"/>
      <c r="H285" s="34"/>
      <c r="I285" s="35"/>
      <c r="J285" s="32"/>
      <c r="K285" s="137"/>
      <c r="L285" s="137"/>
      <c r="M285" s="137"/>
      <c r="N285" s="137"/>
      <c r="O285" s="137"/>
      <c r="P285" s="137"/>
      <c r="Q285" s="137"/>
      <c r="R285" s="137"/>
      <c r="S285" s="137"/>
      <c r="T285" s="137"/>
      <c r="U285" s="137"/>
      <c r="V285" s="137"/>
    </row>
    <row r="286" spans="1:22" s="24" customFormat="1" ht="47.25" customHeight="1">
      <c r="A286" s="32"/>
      <c r="B286" s="32"/>
      <c r="C286" s="32"/>
      <c r="D286" s="32"/>
      <c r="E286" s="32"/>
      <c r="F286" s="129"/>
      <c r="G286" s="33"/>
      <c r="H286" s="34"/>
      <c r="I286" s="35"/>
      <c r="J286" s="32"/>
      <c r="K286" s="137"/>
      <c r="L286" s="137"/>
      <c r="M286" s="137"/>
      <c r="N286" s="137"/>
      <c r="O286" s="137"/>
      <c r="P286" s="137"/>
      <c r="Q286" s="137"/>
      <c r="R286" s="137"/>
      <c r="S286" s="137"/>
      <c r="T286" s="137"/>
      <c r="U286" s="137"/>
      <c r="V286" s="137"/>
    </row>
    <row r="287" spans="1:22" s="24" customFormat="1" ht="47.25" customHeight="1">
      <c r="A287" s="32"/>
      <c r="B287" s="32"/>
      <c r="C287" s="32"/>
      <c r="D287" s="32"/>
      <c r="E287" s="32"/>
      <c r="F287" s="129"/>
      <c r="G287" s="33"/>
      <c r="H287" s="34"/>
      <c r="I287" s="35"/>
      <c r="J287" s="32"/>
      <c r="K287" s="137"/>
      <c r="L287" s="137"/>
      <c r="M287" s="137"/>
      <c r="N287" s="137"/>
      <c r="O287" s="137"/>
      <c r="P287" s="137"/>
      <c r="Q287" s="137"/>
      <c r="R287" s="137"/>
      <c r="S287" s="137"/>
      <c r="T287" s="137"/>
      <c r="U287" s="137"/>
      <c r="V287" s="137"/>
    </row>
    <row r="288" spans="1:22" s="24" customFormat="1" ht="47.25" customHeight="1">
      <c r="A288" s="32"/>
      <c r="B288" s="32"/>
      <c r="C288" s="32"/>
      <c r="D288" s="32"/>
      <c r="E288" s="32"/>
      <c r="F288" s="129"/>
      <c r="G288" s="33"/>
      <c r="H288" s="34"/>
      <c r="I288" s="35"/>
      <c r="J288" s="32"/>
      <c r="K288" s="137"/>
      <c r="L288" s="137"/>
      <c r="M288" s="137"/>
      <c r="N288" s="137"/>
      <c r="O288" s="137"/>
      <c r="P288" s="137"/>
      <c r="Q288" s="137"/>
      <c r="R288" s="137"/>
      <c r="S288" s="137"/>
      <c r="T288" s="137"/>
      <c r="U288" s="137"/>
      <c r="V288" s="137"/>
    </row>
    <row r="289" spans="1:22" s="24" customFormat="1" ht="47.25" customHeight="1">
      <c r="A289" s="32"/>
      <c r="B289" s="32"/>
      <c r="C289" s="32"/>
      <c r="D289" s="32"/>
      <c r="E289" s="32"/>
      <c r="F289" s="129"/>
      <c r="G289" s="33"/>
      <c r="H289" s="34"/>
      <c r="I289" s="35"/>
      <c r="J289" s="32"/>
      <c r="K289" s="137"/>
      <c r="L289" s="137"/>
      <c r="M289" s="137"/>
      <c r="N289" s="137"/>
      <c r="O289" s="137"/>
      <c r="P289" s="137"/>
      <c r="Q289" s="137"/>
      <c r="R289" s="137"/>
      <c r="S289" s="137"/>
      <c r="T289" s="137"/>
      <c r="U289" s="137"/>
      <c r="V289" s="137"/>
    </row>
    <row r="290" spans="1:22" s="24" customFormat="1" ht="47.25" customHeight="1">
      <c r="A290" s="32"/>
      <c r="B290" s="32"/>
      <c r="C290" s="32"/>
      <c r="D290" s="32"/>
      <c r="E290" s="32"/>
      <c r="F290" s="129"/>
      <c r="G290" s="33"/>
      <c r="H290" s="34"/>
      <c r="I290" s="35"/>
      <c r="J290" s="32"/>
      <c r="K290" s="137"/>
      <c r="L290" s="137"/>
      <c r="M290" s="137"/>
      <c r="N290" s="137"/>
      <c r="O290" s="137"/>
      <c r="P290" s="137"/>
      <c r="Q290" s="137"/>
      <c r="R290" s="137"/>
      <c r="S290" s="137"/>
      <c r="T290" s="137"/>
      <c r="U290" s="137"/>
      <c r="V290" s="137"/>
    </row>
    <row r="291" spans="1:22" s="24" customFormat="1" ht="47.25" customHeight="1">
      <c r="A291" s="32"/>
      <c r="B291" s="32"/>
      <c r="C291" s="32"/>
      <c r="D291" s="32"/>
      <c r="E291" s="32"/>
      <c r="F291" s="129"/>
      <c r="G291" s="33"/>
      <c r="H291" s="34"/>
      <c r="I291" s="35"/>
      <c r="J291" s="32"/>
      <c r="K291" s="137"/>
      <c r="L291" s="137"/>
      <c r="M291" s="137"/>
      <c r="N291" s="137"/>
      <c r="O291" s="137"/>
      <c r="P291" s="137"/>
      <c r="Q291" s="137"/>
      <c r="R291" s="137"/>
      <c r="S291" s="137"/>
      <c r="T291" s="137"/>
      <c r="U291" s="137"/>
      <c r="V291" s="137"/>
    </row>
    <row r="292" spans="1:22" s="24" customFormat="1" ht="47.25" customHeight="1">
      <c r="A292" s="32"/>
      <c r="B292" s="32"/>
      <c r="C292" s="32"/>
      <c r="D292" s="32"/>
      <c r="E292" s="32"/>
      <c r="F292" s="129"/>
      <c r="G292" s="33"/>
      <c r="H292" s="34"/>
      <c r="I292" s="35"/>
      <c r="J292" s="32"/>
      <c r="K292" s="137"/>
      <c r="L292" s="137"/>
      <c r="M292" s="137"/>
      <c r="N292" s="137"/>
      <c r="O292" s="137"/>
      <c r="P292" s="137"/>
      <c r="Q292" s="137"/>
      <c r="R292" s="137"/>
      <c r="S292" s="137"/>
      <c r="T292" s="137"/>
      <c r="U292" s="137"/>
      <c r="V292" s="137"/>
    </row>
    <row r="293" spans="1:22" s="24" customFormat="1" ht="47.25" customHeight="1">
      <c r="A293" s="32"/>
      <c r="B293" s="32"/>
      <c r="C293" s="32"/>
      <c r="D293" s="32"/>
      <c r="E293" s="32"/>
      <c r="F293" s="129"/>
      <c r="G293" s="33"/>
      <c r="H293" s="34"/>
      <c r="I293" s="35"/>
      <c r="J293" s="32"/>
      <c r="K293" s="137"/>
      <c r="L293" s="137"/>
      <c r="M293" s="137"/>
      <c r="N293" s="137"/>
      <c r="O293" s="137"/>
      <c r="P293" s="137"/>
      <c r="Q293" s="137"/>
      <c r="R293" s="137"/>
      <c r="S293" s="137"/>
      <c r="T293" s="137"/>
      <c r="U293" s="137"/>
      <c r="V293" s="137"/>
    </row>
    <row r="294" spans="1:22" s="24" customFormat="1" ht="47.25" customHeight="1">
      <c r="A294" s="32"/>
      <c r="B294" s="32"/>
      <c r="C294" s="32"/>
      <c r="D294" s="32"/>
      <c r="E294" s="32"/>
      <c r="F294" s="129"/>
      <c r="G294" s="33"/>
      <c r="H294" s="34"/>
      <c r="I294" s="35"/>
      <c r="J294" s="32"/>
      <c r="K294" s="137"/>
      <c r="L294" s="137"/>
      <c r="M294" s="137"/>
      <c r="N294" s="137"/>
      <c r="O294" s="137"/>
      <c r="P294" s="137"/>
      <c r="Q294" s="137"/>
      <c r="R294" s="137"/>
      <c r="S294" s="137"/>
      <c r="T294" s="137"/>
      <c r="U294" s="137"/>
      <c r="V294" s="137"/>
    </row>
    <row r="295" spans="1:22" s="24" customFormat="1" ht="47.25" customHeight="1">
      <c r="A295" s="32"/>
      <c r="B295" s="32"/>
      <c r="C295" s="32"/>
      <c r="D295" s="32"/>
      <c r="E295" s="32"/>
      <c r="F295" s="129"/>
      <c r="G295" s="33"/>
      <c r="H295" s="34"/>
      <c r="I295" s="35"/>
      <c r="J295" s="32"/>
      <c r="K295" s="137"/>
      <c r="L295" s="137"/>
      <c r="M295" s="137"/>
      <c r="N295" s="137"/>
      <c r="O295" s="137"/>
      <c r="P295" s="137"/>
      <c r="Q295" s="137"/>
      <c r="R295" s="137"/>
      <c r="S295" s="137"/>
      <c r="T295" s="137"/>
      <c r="U295" s="137"/>
      <c r="V295" s="137"/>
    </row>
    <row r="296" spans="1:22" s="24" customFormat="1" ht="47.25" customHeight="1">
      <c r="A296" s="32"/>
      <c r="B296" s="32"/>
      <c r="C296" s="32"/>
      <c r="D296" s="32"/>
      <c r="E296" s="32"/>
      <c r="F296" s="129"/>
      <c r="G296" s="33"/>
      <c r="H296" s="34"/>
      <c r="I296" s="35"/>
      <c r="J296" s="32"/>
      <c r="K296" s="137"/>
      <c r="L296" s="137"/>
      <c r="M296" s="137"/>
      <c r="N296" s="137"/>
      <c r="O296" s="137"/>
      <c r="P296" s="137"/>
      <c r="Q296" s="137"/>
      <c r="R296" s="137"/>
      <c r="S296" s="137"/>
      <c r="T296" s="137"/>
      <c r="U296" s="137"/>
      <c r="V296" s="137"/>
    </row>
    <row r="297" spans="1:22" s="24" customFormat="1" ht="47.25" customHeight="1">
      <c r="A297" s="32"/>
      <c r="B297" s="32"/>
      <c r="C297" s="32"/>
      <c r="D297" s="32"/>
      <c r="E297" s="32"/>
      <c r="F297" s="129"/>
      <c r="G297" s="33"/>
      <c r="H297" s="34"/>
      <c r="I297" s="35"/>
      <c r="J297" s="32"/>
      <c r="K297" s="137"/>
      <c r="L297" s="137"/>
      <c r="M297" s="137"/>
      <c r="N297" s="137"/>
      <c r="O297" s="137"/>
      <c r="P297" s="137"/>
      <c r="Q297" s="137"/>
      <c r="R297" s="137"/>
      <c r="S297" s="137"/>
      <c r="T297" s="137"/>
      <c r="U297" s="137"/>
      <c r="V297" s="137"/>
    </row>
    <row r="298" spans="1:22" s="24" customFormat="1" ht="47.25" customHeight="1">
      <c r="A298" s="32"/>
      <c r="B298" s="32"/>
      <c r="C298" s="32"/>
      <c r="D298" s="32"/>
      <c r="E298" s="32"/>
      <c r="F298" s="129"/>
      <c r="G298" s="33"/>
      <c r="H298" s="34"/>
      <c r="I298" s="35"/>
      <c r="J298" s="32"/>
      <c r="K298" s="137"/>
      <c r="L298" s="137"/>
      <c r="M298" s="137"/>
      <c r="N298" s="137"/>
      <c r="O298" s="137"/>
      <c r="P298" s="137"/>
      <c r="Q298" s="137"/>
      <c r="R298" s="137"/>
      <c r="S298" s="137"/>
      <c r="T298" s="137"/>
      <c r="U298" s="137"/>
      <c r="V298" s="137"/>
    </row>
    <row r="299" spans="1:22" s="24" customFormat="1">
      <c r="A299" s="32"/>
      <c r="B299" s="32"/>
      <c r="C299" s="32"/>
      <c r="D299" s="32"/>
      <c r="E299" s="32"/>
      <c r="F299" s="129"/>
      <c r="G299" s="33"/>
      <c r="H299" s="34"/>
      <c r="I299" s="35"/>
      <c r="J299" s="32"/>
      <c r="K299" s="137"/>
      <c r="L299" s="137"/>
      <c r="M299" s="137"/>
      <c r="N299" s="137"/>
      <c r="O299" s="137"/>
      <c r="P299" s="137"/>
      <c r="Q299" s="137"/>
      <c r="R299" s="137"/>
      <c r="S299" s="137"/>
      <c r="T299" s="137"/>
      <c r="U299" s="137"/>
      <c r="V299" s="137"/>
    </row>
    <row r="300" spans="1:22" s="24" customFormat="1" ht="47.25" customHeight="1">
      <c r="A300" s="32"/>
      <c r="B300" s="32"/>
      <c r="C300" s="32"/>
      <c r="D300" s="32"/>
      <c r="E300" s="32"/>
      <c r="F300" s="129"/>
      <c r="G300" s="33"/>
      <c r="H300" s="34"/>
      <c r="I300" s="35"/>
      <c r="J300" s="32"/>
      <c r="K300" s="137"/>
      <c r="L300" s="137"/>
      <c r="M300" s="137"/>
      <c r="N300" s="137"/>
      <c r="O300" s="137"/>
      <c r="P300" s="137"/>
      <c r="Q300" s="137"/>
      <c r="R300" s="137"/>
      <c r="S300" s="137"/>
      <c r="T300" s="137"/>
      <c r="U300" s="137"/>
      <c r="V300" s="137"/>
    </row>
    <row r="301" spans="1:22" s="24" customFormat="1" ht="47.25" customHeight="1">
      <c r="A301" s="32"/>
      <c r="B301" s="32"/>
      <c r="C301" s="32"/>
      <c r="D301" s="32"/>
      <c r="E301" s="32"/>
      <c r="F301" s="129"/>
      <c r="G301" s="33"/>
      <c r="H301" s="34"/>
      <c r="I301" s="35"/>
      <c r="J301" s="32"/>
      <c r="K301" s="137"/>
      <c r="L301" s="137"/>
      <c r="M301" s="137"/>
      <c r="N301" s="137"/>
      <c r="O301" s="137"/>
      <c r="P301" s="137"/>
      <c r="Q301" s="137"/>
      <c r="R301" s="137"/>
      <c r="S301" s="137"/>
      <c r="T301" s="137"/>
      <c r="U301" s="137"/>
      <c r="V301" s="137"/>
    </row>
    <row r="302" spans="1:22" s="24" customFormat="1" ht="47.25" customHeight="1">
      <c r="A302" s="32"/>
      <c r="B302" s="32"/>
      <c r="C302" s="32"/>
      <c r="D302" s="32"/>
      <c r="E302" s="32"/>
      <c r="F302" s="129"/>
      <c r="G302" s="33"/>
      <c r="H302" s="34"/>
      <c r="I302" s="35"/>
      <c r="J302" s="32"/>
      <c r="K302" s="137"/>
      <c r="L302" s="137"/>
      <c r="M302" s="137"/>
      <c r="N302" s="137"/>
      <c r="O302" s="137"/>
      <c r="P302" s="137"/>
      <c r="Q302" s="137"/>
      <c r="R302" s="137"/>
      <c r="S302" s="137"/>
      <c r="T302" s="137"/>
      <c r="U302" s="137"/>
      <c r="V302" s="137"/>
    </row>
    <row r="303" spans="1:22" s="24" customFormat="1" ht="47.25" customHeight="1">
      <c r="A303" s="32"/>
      <c r="B303" s="32"/>
      <c r="C303" s="32"/>
      <c r="D303" s="32"/>
      <c r="E303" s="32"/>
      <c r="F303" s="129"/>
      <c r="G303" s="33"/>
      <c r="H303" s="34"/>
      <c r="I303" s="35"/>
      <c r="J303" s="32"/>
      <c r="K303" s="137"/>
      <c r="L303" s="137"/>
      <c r="M303" s="137"/>
      <c r="N303" s="137"/>
      <c r="O303" s="137"/>
      <c r="P303" s="137"/>
      <c r="Q303" s="137"/>
      <c r="R303" s="137"/>
      <c r="S303" s="137"/>
      <c r="T303" s="137"/>
      <c r="U303" s="137"/>
      <c r="V303" s="137"/>
    </row>
    <row r="304" spans="1:22" s="24" customFormat="1" ht="47.25" customHeight="1">
      <c r="A304" s="32"/>
      <c r="B304" s="32"/>
      <c r="C304" s="32"/>
      <c r="D304" s="32"/>
      <c r="E304" s="32"/>
      <c r="F304" s="129"/>
      <c r="G304" s="33"/>
      <c r="H304" s="34"/>
      <c r="I304" s="35"/>
      <c r="J304" s="32"/>
      <c r="K304" s="137"/>
      <c r="L304" s="137"/>
      <c r="M304" s="137"/>
      <c r="N304" s="137"/>
      <c r="O304" s="137"/>
      <c r="P304" s="137"/>
      <c r="Q304" s="137"/>
      <c r="R304" s="137"/>
      <c r="S304" s="137"/>
      <c r="T304" s="137"/>
      <c r="U304" s="137"/>
      <c r="V304" s="137"/>
    </row>
    <row r="305" spans="1:22" s="24" customFormat="1" ht="47.25" customHeight="1">
      <c r="A305" s="32"/>
      <c r="B305" s="32"/>
      <c r="C305" s="32"/>
      <c r="D305" s="32"/>
      <c r="E305" s="32"/>
      <c r="F305" s="129"/>
      <c r="G305" s="33"/>
      <c r="H305" s="34"/>
      <c r="I305" s="35"/>
      <c r="J305" s="32"/>
      <c r="K305" s="137"/>
      <c r="L305" s="137"/>
      <c r="M305" s="137"/>
      <c r="N305" s="137"/>
      <c r="O305" s="137"/>
      <c r="P305" s="137"/>
      <c r="Q305" s="137"/>
      <c r="R305" s="137"/>
      <c r="S305" s="137"/>
      <c r="T305" s="137"/>
      <c r="U305" s="137"/>
      <c r="V305" s="137"/>
    </row>
    <row r="306" spans="1:22" s="24" customFormat="1" ht="47.25" customHeight="1">
      <c r="A306" s="32"/>
      <c r="B306" s="32"/>
      <c r="C306" s="32"/>
      <c r="D306" s="32"/>
      <c r="E306" s="32"/>
      <c r="F306" s="129"/>
      <c r="G306" s="33"/>
      <c r="H306" s="34"/>
      <c r="I306" s="35"/>
      <c r="J306" s="32"/>
      <c r="K306" s="137"/>
      <c r="L306" s="137"/>
      <c r="M306" s="137"/>
      <c r="N306" s="137"/>
      <c r="O306" s="137"/>
      <c r="P306" s="137"/>
      <c r="Q306" s="137"/>
      <c r="R306" s="137"/>
      <c r="S306" s="137"/>
      <c r="T306" s="137"/>
      <c r="U306" s="137"/>
      <c r="V306" s="137"/>
    </row>
    <row r="307" spans="1:22" s="24" customFormat="1">
      <c r="A307" s="32"/>
      <c r="B307" s="32"/>
      <c r="C307" s="32"/>
      <c r="D307" s="32"/>
      <c r="E307" s="32"/>
      <c r="F307" s="129"/>
      <c r="G307" s="33"/>
      <c r="H307" s="34"/>
      <c r="I307" s="35"/>
      <c r="J307" s="32"/>
      <c r="K307" s="137"/>
      <c r="L307" s="137"/>
      <c r="M307" s="137"/>
      <c r="N307" s="137"/>
      <c r="O307" s="137"/>
      <c r="P307" s="137"/>
      <c r="Q307" s="137"/>
      <c r="R307" s="137"/>
      <c r="S307" s="137"/>
      <c r="T307" s="137"/>
      <c r="U307" s="137"/>
      <c r="V307" s="137"/>
    </row>
    <row r="308" spans="1:22" s="24" customFormat="1">
      <c r="A308" s="32"/>
      <c r="B308" s="32"/>
      <c r="C308" s="32"/>
      <c r="D308" s="32"/>
      <c r="E308" s="32"/>
      <c r="F308" s="129"/>
      <c r="G308" s="33"/>
      <c r="H308" s="34"/>
      <c r="I308" s="35"/>
      <c r="J308" s="32"/>
      <c r="K308" s="137"/>
      <c r="L308" s="137"/>
      <c r="M308" s="137"/>
      <c r="N308" s="137"/>
      <c r="O308" s="137"/>
      <c r="P308" s="137"/>
      <c r="Q308" s="137"/>
      <c r="R308" s="137"/>
      <c r="S308" s="137"/>
      <c r="T308" s="137"/>
      <c r="U308" s="137"/>
      <c r="V308" s="137"/>
    </row>
    <row r="309" spans="1:22" s="24" customFormat="1" ht="47.25" customHeight="1">
      <c r="A309" s="32"/>
      <c r="B309" s="32"/>
      <c r="C309" s="32"/>
      <c r="D309" s="32"/>
      <c r="E309" s="32"/>
      <c r="F309" s="129"/>
      <c r="G309" s="33"/>
      <c r="H309" s="34"/>
      <c r="I309" s="35"/>
      <c r="J309" s="32"/>
      <c r="K309" s="137"/>
      <c r="L309" s="137"/>
      <c r="M309" s="137"/>
      <c r="N309" s="137"/>
      <c r="O309" s="137"/>
      <c r="P309" s="137"/>
      <c r="Q309" s="137"/>
      <c r="R309" s="137"/>
      <c r="S309" s="137"/>
      <c r="T309" s="137"/>
      <c r="U309" s="137"/>
      <c r="V309" s="137"/>
    </row>
    <row r="310" spans="1:22" s="24" customFormat="1" ht="47.25" customHeight="1">
      <c r="A310" s="32"/>
      <c r="B310" s="32"/>
      <c r="C310" s="32"/>
      <c r="D310" s="32"/>
      <c r="E310" s="32"/>
      <c r="F310" s="129"/>
      <c r="G310" s="33"/>
      <c r="H310" s="34"/>
      <c r="I310" s="35"/>
      <c r="J310" s="32"/>
      <c r="K310" s="137"/>
      <c r="L310" s="137"/>
      <c r="M310" s="137"/>
      <c r="N310" s="137"/>
      <c r="O310" s="137"/>
      <c r="P310" s="137"/>
      <c r="Q310" s="137"/>
      <c r="R310" s="137"/>
      <c r="S310" s="137"/>
      <c r="T310" s="137"/>
      <c r="U310" s="137"/>
      <c r="V310" s="137"/>
    </row>
    <row r="311" spans="1:22" s="24" customFormat="1" ht="47.25" customHeight="1">
      <c r="A311" s="32"/>
      <c r="B311" s="32"/>
      <c r="C311" s="32"/>
      <c r="D311" s="32"/>
      <c r="E311" s="32"/>
      <c r="F311" s="129"/>
      <c r="G311" s="33"/>
      <c r="H311" s="34"/>
      <c r="I311" s="35"/>
      <c r="J311" s="32"/>
      <c r="K311" s="137"/>
      <c r="L311" s="137"/>
      <c r="M311" s="137"/>
      <c r="N311" s="137"/>
      <c r="O311" s="137"/>
      <c r="P311" s="137"/>
      <c r="Q311" s="137"/>
      <c r="R311" s="137"/>
      <c r="S311" s="137"/>
      <c r="T311" s="137"/>
      <c r="U311" s="137"/>
      <c r="V311" s="137"/>
    </row>
    <row r="312" spans="1:22" s="24" customFormat="1" ht="47.25" customHeight="1">
      <c r="A312" s="32"/>
      <c r="B312" s="32"/>
      <c r="C312" s="32"/>
      <c r="D312" s="32"/>
      <c r="E312" s="32"/>
      <c r="F312" s="129"/>
      <c r="G312" s="33"/>
      <c r="H312" s="34"/>
      <c r="I312" s="35"/>
      <c r="J312" s="32"/>
      <c r="K312" s="137"/>
      <c r="L312" s="137"/>
      <c r="M312" s="137"/>
      <c r="N312" s="137"/>
      <c r="O312" s="137"/>
      <c r="P312" s="137"/>
      <c r="Q312" s="137"/>
      <c r="R312" s="137"/>
      <c r="S312" s="137"/>
      <c r="T312" s="137"/>
      <c r="U312" s="137"/>
      <c r="V312" s="137"/>
    </row>
    <row r="313" spans="1:22" s="24" customFormat="1" ht="47.25" customHeight="1">
      <c r="A313" s="32"/>
      <c r="B313" s="32"/>
      <c r="C313" s="32"/>
      <c r="D313" s="32"/>
      <c r="E313" s="32"/>
      <c r="F313" s="129"/>
      <c r="G313" s="33"/>
      <c r="H313" s="34"/>
      <c r="I313" s="35"/>
      <c r="J313" s="32"/>
      <c r="K313" s="137"/>
      <c r="L313" s="137"/>
      <c r="M313" s="137"/>
      <c r="N313" s="137"/>
      <c r="O313" s="137"/>
      <c r="P313" s="137"/>
      <c r="Q313" s="137"/>
      <c r="R313" s="137"/>
      <c r="S313" s="137"/>
      <c r="T313" s="137"/>
      <c r="U313" s="137"/>
      <c r="V313" s="137"/>
    </row>
    <row r="314" spans="1:22" s="24" customFormat="1" ht="47.25" customHeight="1">
      <c r="A314" s="32"/>
      <c r="B314" s="32"/>
      <c r="C314" s="32"/>
      <c r="D314" s="32"/>
      <c r="E314" s="32"/>
      <c r="F314" s="129"/>
      <c r="G314" s="33"/>
      <c r="H314" s="34"/>
      <c r="I314" s="35"/>
      <c r="J314" s="32"/>
      <c r="K314" s="137"/>
      <c r="L314" s="137"/>
      <c r="M314" s="137"/>
      <c r="N314" s="137"/>
      <c r="O314" s="137"/>
      <c r="P314" s="137"/>
      <c r="Q314" s="137"/>
      <c r="R314" s="137"/>
      <c r="S314" s="137"/>
      <c r="T314" s="137"/>
      <c r="U314" s="137"/>
      <c r="V314" s="137"/>
    </row>
    <row r="315" spans="1:22" s="24" customFormat="1" ht="47.25" customHeight="1">
      <c r="A315" s="32"/>
      <c r="B315" s="32"/>
      <c r="C315" s="32"/>
      <c r="D315" s="32"/>
      <c r="E315" s="32"/>
      <c r="F315" s="129"/>
      <c r="G315" s="33"/>
      <c r="H315" s="34"/>
      <c r="I315" s="35"/>
      <c r="J315" s="32"/>
      <c r="K315" s="137"/>
      <c r="L315" s="137"/>
      <c r="M315" s="137"/>
      <c r="N315" s="137"/>
      <c r="O315" s="137"/>
      <c r="P315" s="137"/>
      <c r="Q315" s="137"/>
      <c r="R315" s="137"/>
      <c r="S315" s="137"/>
      <c r="T315" s="137"/>
      <c r="U315" s="137"/>
      <c r="V315" s="137"/>
    </row>
    <row r="316" spans="1:22" s="24" customFormat="1" ht="47.25" customHeight="1">
      <c r="A316" s="32"/>
      <c r="B316" s="32"/>
      <c r="C316" s="32"/>
      <c r="D316" s="32"/>
      <c r="E316" s="32"/>
      <c r="F316" s="129"/>
      <c r="G316" s="33"/>
      <c r="H316" s="34"/>
      <c r="I316" s="35"/>
      <c r="J316" s="32"/>
      <c r="K316" s="137"/>
      <c r="L316" s="137"/>
      <c r="M316" s="137"/>
      <c r="N316" s="137"/>
      <c r="O316" s="137"/>
      <c r="P316" s="137"/>
      <c r="Q316" s="137"/>
      <c r="R316" s="137"/>
      <c r="S316" s="137"/>
      <c r="T316" s="137"/>
      <c r="U316" s="137"/>
      <c r="V316" s="137"/>
    </row>
    <row r="317" spans="1:22" s="24" customFormat="1" ht="47.25" customHeight="1">
      <c r="A317" s="32"/>
      <c r="B317" s="32"/>
      <c r="C317" s="32"/>
      <c r="D317" s="32"/>
      <c r="E317" s="32"/>
      <c r="F317" s="129"/>
      <c r="G317" s="33"/>
      <c r="H317" s="34"/>
      <c r="I317" s="35"/>
      <c r="J317" s="32"/>
      <c r="K317" s="137"/>
      <c r="L317" s="137"/>
      <c r="M317" s="137"/>
      <c r="N317" s="137"/>
      <c r="O317" s="137"/>
      <c r="P317" s="137"/>
      <c r="Q317" s="137"/>
      <c r="R317" s="137"/>
      <c r="S317" s="137"/>
      <c r="T317" s="137"/>
      <c r="U317" s="137"/>
      <c r="V317" s="137"/>
    </row>
    <row r="318" spans="1:22" s="24" customFormat="1" ht="47.25" customHeight="1">
      <c r="A318" s="32"/>
      <c r="B318" s="32"/>
      <c r="C318" s="32"/>
      <c r="D318" s="32"/>
      <c r="E318" s="32"/>
      <c r="F318" s="129"/>
      <c r="G318" s="33"/>
      <c r="H318" s="34"/>
      <c r="I318" s="35"/>
      <c r="J318" s="32"/>
      <c r="K318" s="137"/>
      <c r="L318" s="137"/>
      <c r="M318" s="137"/>
      <c r="N318" s="137"/>
      <c r="O318" s="137"/>
      <c r="P318" s="137"/>
      <c r="Q318" s="137"/>
      <c r="R318" s="137"/>
      <c r="S318" s="137"/>
      <c r="T318" s="137"/>
      <c r="U318" s="137"/>
      <c r="V318" s="137"/>
    </row>
    <row r="319" spans="1:22" s="24" customFormat="1">
      <c r="A319" s="32"/>
      <c r="B319" s="32"/>
      <c r="C319" s="32"/>
      <c r="D319" s="32"/>
      <c r="E319" s="32"/>
      <c r="F319" s="129"/>
      <c r="G319" s="33"/>
      <c r="H319" s="34"/>
      <c r="I319" s="35"/>
      <c r="J319" s="32"/>
      <c r="K319" s="137"/>
      <c r="L319" s="137"/>
      <c r="M319" s="137"/>
      <c r="N319" s="137"/>
      <c r="O319" s="137"/>
      <c r="P319" s="137"/>
      <c r="Q319" s="137"/>
      <c r="R319" s="137"/>
      <c r="S319" s="137"/>
      <c r="T319" s="137"/>
      <c r="U319" s="137"/>
      <c r="V319" s="137"/>
    </row>
    <row r="320" spans="1:22" s="24" customFormat="1" ht="47.25" customHeight="1">
      <c r="A320" s="32"/>
      <c r="B320" s="32"/>
      <c r="C320" s="32"/>
      <c r="D320" s="32"/>
      <c r="E320" s="32"/>
      <c r="F320" s="129"/>
      <c r="G320" s="33"/>
      <c r="H320" s="34"/>
      <c r="I320" s="35"/>
      <c r="J320" s="32"/>
      <c r="K320" s="137"/>
      <c r="L320" s="137"/>
      <c r="M320" s="137"/>
      <c r="N320" s="137"/>
      <c r="O320" s="137"/>
      <c r="P320" s="137"/>
      <c r="Q320" s="137"/>
      <c r="R320" s="137"/>
      <c r="S320" s="137"/>
      <c r="T320" s="137"/>
      <c r="U320" s="137"/>
      <c r="V320" s="137"/>
    </row>
    <row r="321" spans="1:22" s="24" customFormat="1" ht="47.25" customHeight="1">
      <c r="A321" s="32"/>
      <c r="B321" s="32"/>
      <c r="C321" s="32"/>
      <c r="D321" s="32"/>
      <c r="E321" s="32"/>
      <c r="F321" s="129"/>
      <c r="G321" s="33"/>
      <c r="H321" s="34"/>
      <c r="I321" s="35"/>
      <c r="J321" s="32"/>
      <c r="K321" s="137"/>
      <c r="L321" s="137"/>
      <c r="M321" s="137"/>
      <c r="N321" s="137"/>
      <c r="O321" s="137"/>
      <c r="P321" s="137"/>
      <c r="Q321" s="137"/>
      <c r="R321" s="137"/>
      <c r="S321" s="137"/>
      <c r="T321" s="137"/>
      <c r="U321" s="137"/>
      <c r="V321" s="137"/>
    </row>
    <row r="322" spans="1:22" s="24" customFormat="1" ht="47.25" customHeight="1">
      <c r="A322" s="32"/>
      <c r="B322" s="32"/>
      <c r="C322" s="32"/>
      <c r="D322" s="32"/>
      <c r="E322" s="32"/>
      <c r="F322" s="129"/>
      <c r="G322" s="33"/>
      <c r="H322" s="34"/>
      <c r="I322" s="35"/>
      <c r="J322" s="32"/>
      <c r="K322" s="137"/>
      <c r="L322" s="137"/>
      <c r="M322" s="137"/>
      <c r="N322" s="137"/>
      <c r="O322" s="137"/>
      <c r="P322" s="137"/>
      <c r="Q322" s="137"/>
      <c r="R322" s="137"/>
      <c r="S322" s="137"/>
      <c r="T322" s="137"/>
      <c r="U322" s="137"/>
      <c r="V322" s="137"/>
    </row>
    <row r="323" spans="1:22" s="24" customFormat="1" ht="47.25" customHeight="1">
      <c r="A323" s="32"/>
      <c r="B323" s="32"/>
      <c r="C323" s="32"/>
      <c r="D323" s="32"/>
      <c r="E323" s="32"/>
      <c r="F323" s="129"/>
      <c r="G323" s="33"/>
      <c r="H323" s="34"/>
      <c r="I323" s="35"/>
      <c r="J323" s="32"/>
      <c r="K323" s="137"/>
      <c r="L323" s="137"/>
      <c r="M323" s="137"/>
      <c r="N323" s="137"/>
      <c r="O323" s="137"/>
      <c r="P323" s="137"/>
      <c r="Q323" s="137"/>
      <c r="R323" s="137"/>
      <c r="S323" s="137"/>
      <c r="T323" s="137"/>
      <c r="U323" s="137"/>
      <c r="V323" s="137"/>
    </row>
    <row r="324" spans="1:22" s="24" customFormat="1" ht="47.25" customHeight="1">
      <c r="A324" s="32"/>
      <c r="B324" s="32"/>
      <c r="C324" s="32"/>
      <c r="D324" s="32"/>
      <c r="E324" s="32"/>
      <c r="F324" s="129"/>
      <c r="G324" s="33"/>
      <c r="H324" s="34"/>
      <c r="I324" s="35"/>
      <c r="J324" s="32"/>
      <c r="K324" s="137"/>
      <c r="L324" s="137"/>
      <c r="M324" s="137"/>
      <c r="N324" s="137"/>
      <c r="O324" s="137"/>
      <c r="P324" s="137"/>
      <c r="Q324" s="137"/>
      <c r="R324" s="137"/>
      <c r="S324" s="137"/>
      <c r="T324" s="137"/>
      <c r="U324" s="137"/>
      <c r="V324" s="137"/>
    </row>
    <row r="325" spans="1:22" s="24" customFormat="1" ht="47.25" customHeight="1">
      <c r="A325" s="32"/>
      <c r="B325" s="32"/>
      <c r="C325" s="32"/>
      <c r="D325" s="32"/>
      <c r="E325" s="32"/>
      <c r="F325" s="129"/>
      <c r="G325" s="33"/>
      <c r="H325" s="34"/>
      <c r="I325" s="35"/>
      <c r="J325" s="32"/>
      <c r="K325" s="137"/>
      <c r="L325" s="137"/>
      <c r="M325" s="137"/>
      <c r="N325" s="137"/>
      <c r="O325" s="137"/>
      <c r="P325" s="137"/>
      <c r="Q325" s="137"/>
      <c r="R325" s="137"/>
      <c r="S325" s="137"/>
      <c r="T325" s="137"/>
      <c r="U325" s="137"/>
      <c r="V325" s="137"/>
    </row>
    <row r="326" spans="1:22" s="24" customFormat="1" ht="47.25" customHeight="1">
      <c r="A326" s="32"/>
      <c r="B326" s="32"/>
      <c r="C326" s="32"/>
      <c r="D326" s="32"/>
      <c r="E326" s="32"/>
      <c r="F326" s="129"/>
      <c r="G326" s="33"/>
      <c r="H326" s="34"/>
      <c r="I326" s="35"/>
      <c r="J326" s="32"/>
      <c r="K326" s="137"/>
      <c r="L326" s="137"/>
      <c r="M326" s="137"/>
      <c r="N326" s="137"/>
      <c r="O326" s="137"/>
      <c r="P326" s="137"/>
      <c r="Q326" s="137"/>
      <c r="R326" s="137"/>
      <c r="S326" s="137"/>
      <c r="T326" s="137"/>
      <c r="U326" s="137"/>
      <c r="V326" s="137"/>
    </row>
    <row r="327" spans="1:22" s="24" customFormat="1" ht="47.25" customHeight="1">
      <c r="A327" s="32"/>
      <c r="B327" s="32"/>
      <c r="C327" s="32"/>
      <c r="D327" s="32"/>
      <c r="E327" s="32"/>
      <c r="F327" s="129"/>
      <c r="G327" s="33"/>
      <c r="H327" s="34"/>
      <c r="I327" s="35"/>
      <c r="J327" s="32"/>
      <c r="K327" s="137"/>
      <c r="L327" s="137"/>
      <c r="M327" s="137"/>
      <c r="N327" s="137"/>
      <c r="O327" s="137"/>
      <c r="P327" s="137"/>
      <c r="Q327" s="137"/>
      <c r="R327" s="137"/>
      <c r="S327" s="137"/>
      <c r="T327" s="137"/>
      <c r="U327" s="137"/>
      <c r="V327" s="137"/>
    </row>
    <row r="328" spans="1:22" s="24" customFormat="1" ht="47.25" customHeight="1">
      <c r="A328" s="32"/>
      <c r="B328" s="32"/>
      <c r="C328" s="32"/>
      <c r="D328" s="32"/>
      <c r="E328" s="32"/>
      <c r="F328" s="129"/>
      <c r="G328" s="33"/>
      <c r="H328" s="34"/>
      <c r="I328" s="35"/>
      <c r="J328" s="32"/>
      <c r="K328" s="137"/>
      <c r="L328" s="137"/>
      <c r="M328" s="137"/>
      <c r="N328" s="137"/>
      <c r="O328" s="137"/>
      <c r="P328" s="137"/>
      <c r="Q328" s="137"/>
      <c r="R328" s="137"/>
      <c r="S328" s="137"/>
      <c r="T328" s="137"/>
      <c r="U328" s="137"/>
      <c r="V328" s="137"/>
    </row>
    <row r="329" spans="1:22" s="24" customFormat="1" ht="47.25" customHeight="1">
      <c r="A329" s="32"/>
      <c r="B329" s="32"/>
      <c r="C329" s="32"/>
      <c r="D329" s="32"/>
      <c r="E329" s="32"/>
      <c r="F329" s="129"/>
      <c r="G329" s="33"/>
      <c r="H329" s="34"/>
      <c r="I329" s="35"/>
      <c r="J329" s="32"/>
      <c r="K329" s="137"/>
      <c r="L329" s="137"/>
      <c r="M329" s="137"/>
      <c r="N329" s="137"/>
      <c r="O329" s="137"/>
      <c r="P329" s="137"/>
      <c r="Q329" s="137"/>
      <c r="R329" s="137"/>
      <c r="S329" s="137"/>
      <c r="T329" s="137"/>
      <c r="U329" s="137"/>
      <c r="V329" s="137"/>
    </row>
    <row r="330" spans="1:22" s="24" customFormat="1" ht="47.25" customHeight="1">
      <c r="A330" s="32"/>
      <c r="B330" s="32"/>
      <c r="C330" s="32"/>
      <c r="D330" s="32"/>
      <c r="E330" s="32"/>
      <c r="F330" s="129"/>
      <c r="G330" s="33"/>
      <c r="H330" s="34"/>
      <c r="I330" s="35"/>
      <c r="J330" s="32"/>
      <c r="K330" s="137"/>
      <c r="L330" s="137"/>
      <c r="M330" s="137"/>
      <c r="N330" s="137"/>
      <c r="O330" s="137"/>
      <c r="P330" s="137"/>
      <c r="Q330" s="137"/>
      <c r="R330" s="137"/>
      <c r="S330" s="137"/>
      <c r="T330" s="137"/>
      <c r="U330" s="137"/>
      <c r="V330" s="137"/>
    </row>
    <row r="331" spans="1:22" s="24" customFormat="1">
      <c r="A331" s="32"/>
      <c r="B331" s="32"/>
      <c r="C331" s="32"/>
      <c r="D331" s="32"/>
      <c r="E331" s="32"/>
      <c r="F331" s="129"/>
      <c r="G331" s="33"/>
      <c r="H331" s="34"/>
      <c r="I331" s="35"/>
      <c r="J331" s="32"/>
      <c r="K331" s="137"/>
      <c r="L331" s="137"/>
      <c r="M331" s="137"/>
      <c r="N331" s="137"/>
      <c r="O331" s="137"/>
      <c r="P331" s="137"/>
      <c r="Q331" s="137"/>
      <c r="R331" s="137"/>
      <c r="S331" s="137"/>
      <c r="T331" s="137"/>
      <c r="U331" s="137"/>
      <c r="V331" s="137"/>
    </row>
    <row r="332" spans="1:22" s="24" customFormat="1" ht="47.25" customHeight="1">
      <c r="A332" s="32"/>
      <c r="B332" s="32"/>
      <c r="C332" s="32"/>
      <c r="D332" s="32"/>
      <c r="E332" s="32"/>
      <c r="F332" s="129"/>
      <c r="G332" s="33"/>
      <c r="H332" s="34"/>
      <c r="I332" s="35"/>
      <c r="J332" s="32"/>
      <c r="K332" s="137"/>
      <c r="L332" s="137"/>
      <c r="M332" s="137"/>
      <c r="N332" s="137"/>
      <c r="O332" s="137"/>
      <c r="P332" s="137"/>
      <c r="Q332" s="137"/>
      <c r="R332" s="137"/>
      <c r="S332" s="137"/>
      <c r="T332" s="137"/>
      <c r="U332" s="137"/>
      <c r="V332" s="137"/>
    </row>
    <row r="333" spans="1:22" s="24" customFormat="1" ht="47.25" customHeight="1">
      <c r="A333" s="32"/>
      <c r="B333" s="32"/>
      <c r="C333" s="32"/>
      <c r="D333" s="32"/>
      <c r="E333" s="32"/>
      <c r="F333" s="129"/>
      <c r="G333" s="33"/>
      <c r="H333" s="34"/>
      <c r="I333" s="35"/>
      <c r="J333" s="32"/>
      <c r="K333" s="137"/>
      <c r="L333" s="137"/>
      <c r="M333" s="137"/>
      <c r="N333" s="137"/>
      <c r="O333" s="137"/>
      <c r="P333" s="137"/>
      <c r="Q333" s="137"/>
      <c r="R333" s="137"/>
      <c r="S333" s="137"/>
      <c r="T333" s="137"/>
      <c r="U333" s="137"/>
      <c r="V333" s="137"/>
    </row>
    <row r="334" spans="1:22" s="24" customFormat="1" ht="47.25" customHeight="1">
      <c r="A334" s="32"/>
      <c r="B334" s="32"/>
      <c r="C334" s="32"/>
      <c r="D334" s="32"/>
      <c r="E334" s="32"/>
      <c r="F334" s="129"/>
      <c r="G334" s="33"/>
      <c r="H334" s="34"/>
      <c r="I334" s="35"/>
      <c r="J334" s="32"/>
      <c r="K334" s="137"/>
      <c r="L334" s="137"/>
      <c r="M334" s="137"/>
      <c r="N334" s="137"/>
      <c r="O334" s="137"/>
      <c r="P334" s="137"/>
      <c r="Q334" s="137"/>
      <c r="R334" s="137"/>
      <c r="S334" s="137"/>
      <c r="T334" s="137"/>
      <c r="U334" s="137"/>
      <c r="V334" s="137"/>
    </row>
    <row r="335" spans="1:22" s="24" customFormat="1">
      <c r="A335" s="32"/>
      <c r="B335" s="32"/>
      <c r="C335" s="32"/>
      <c r="D335" s="32"/>
      <c r="E335" s="32"/>
      <c r="F335" s="129"/>
      <c r="G335" s="33"/>
      <c r="H335" s="34"/>
      <c r="I335" s="35"/>
      <c r="J335" s="32"/>
      <c r="K335" s="137"/>
      <c r="L335" s="137"/>
      <c r="M335" s="137"/>
      <c r="N335" s="137"/>
      <c r="O335" s="137"/>
      <c r="P335" s="137"/>
      <c r="Q335" s="137"/>
      <c r="R335" s="137"/>
      <c r="S335" s="137"/>
      <c r="T335" s="137"/>
      <c r="U335" s="137"/>
      <c r="V335" s="137"/>
    </row>
    <row r="336" spans="1:22" s="24" customFormat="1" ht="47.25" customHeight="1">
      <c r="A336" s="32"/>
      <c r="B336" s="32"/>
      <c r="C336" s="32"/>
      <c r="D336" s="32"/>
      <c r="E336" s="32"/>
      <c r="F336" s="129"/>
      <c r="G336" s="33"/>
      <c r="H336" s="34"/>
      <c r="I336" s="35"/>
      <c r="J336" s="32"/>
      <c r="K336" s="137"/>
      <c r="L336" s="137"/>
      <c r="M336" s="137"/>
      <c r="N336" s="137"/>
      <c r="O336" s="137"/>
      <c r="P336" s="137"/>
      <c r="Q336" s="137"/>
      <c r="R336" s="137"/>
      <c r="S336" s="137"/>
      <c r="T336" s="137"/>
      <c r="U336" s="137"/>
      <c r="V336" s="137"/>
    </row>
    <row r="337" spans="1:22" s="24" customFormat="1">
      <c r="A337" s="32"/>
      <c r="B337" s="32"/>
      <c r="C337" s="32"/>
      <c r="D337" s="32"/>
      <c r="E337" s="32"/>
      <c r="F337" s="129"/>
      <c r="G337" s="33"/>
      <c r="H337" s="34"/>
      <c r="I337" s="35"/>
      <c r="J337" s="32"/>
      <c r="K337" s="137"/>
      <c r="L337" s="137"/>
      <c r="M337" s="137"/>
      <c r="N337" s="137"/>
      <c r="O337" s="137"/>
      <c r="P337" s="137"/>
      <c r="Q337" s="137"/>
      <c r="R337" s="137"/>
      <c r="S337" s="137"/>
      <c r="T337" s="137"/>
      <c r="U337" s="137"/>
      <c r="V337" s="137"/>
    </row>
    <row r="338" spans="1:22" s="24" customFormat="1" ht="47.25" customHeight="1">
      <c r="A338" s="32"/>
      <c r="B338" s="32"/>
      <c r="C338" s="32"/>
      <c r="D338" s="32"/>
      <c r="E338" s="32"/>
      <c r="F338" s="129"/>
      <c r="G338" s="33"/>
      <c r="H338" s="34"/>
      <c r="I338" s="35"/>
      <c r="J338" s="32"/>
      <c r="K338" s="137"/>
      <c r="L338" s="137"/>
      <c r="M338" s="137"/>
      <c r="N338" s="137"/>
      <c r="O338" s="137"/>
      <c r="P338" s="137"/>
      <c r="Q338" s="137"/>
      <c r="R338" s="137"/>
      <c r="S338" s="137"/>
      <c r="T338" s="137"/>
      <c r="U338" s="137"/>
      <c r="V338" s="137"/>
    </row>
    <row r="339" spans="1:22" s="24" customFormat="1">
      <c r="A339" s="32"/>
      <c r="B339" s="32"/>
      <c r="C339" s="32"/>
      <c r="D339" s="32"/>
      <c r="E339" s="32"/>
      <c r="F339" s="129"/>
      <c r="G339" s="33"/>
      <c r="H339" s="34"/>
      <c r="I339" s="35"/>
      <c r="J339" s="32"/>
      <c r="K339" s="137"/>
      <c r="L339" s="137"/>
      <c r="M339" s="137"/>
      <c r="N339" s="137"/>
      <c r="O339" s="137"/>
      <c r="P339" s="137"/>
      <c r="Q339" s="137"/>
      <c r="R339" s="137"/>
      <c r="S339" s="137"/>
      <c r="T339" s="137"/>
      <c r="U339" s="137"/>
      <c r="V339" s="137"/>
    </row>
    <row r="340" spans="1:22" s="24" customFormat="1" ht="47.25" customHeight="1">
      <c r="A340" s="32"/>
      <c r="B340" s="32"/>
      <c r="C340" s="32"/>
      <c r="D340" s="32"/>
      <c r="E340" s="32"/>
      <c r="F340" s="129"/>
      <c r="G340" s="33"/>
      <c r="H340" s="34"/>
      <c r="I340" s="35"/>
      <c r="J340" s="32"/>
      <c r="K340" s="137"/>
      <c r="L340" s="137"/>
      <c r="M340" s="137"/>
      <c r="N340" s="137"/>
      <c r="O340" s="137"/>
      <c r="P340" s="137"/>
      <c r="Q340" s="137"/>
      <c r="R340" s="137"/>
      <c r="S340" s="137"/>
      <c r="T340" s="137"/>
      <c r="U340" s="137"/>
      <c r="V340" s="137"/>
    </row>
    <row r="341" spans="1:22" s="24" customFormat="1">
      <c r="A341" s="32"/>
      <c r="B341" s="32"/>
      <c r="C341" s="32"/>
      <c r="D341" s="32"/>
      <c r="E341" s="32"/>
      <c r="F341" s="129"/>
      <c r="G341" s="33"/>
      <c r="H341" s="34"/>
      <c r="I341" s="35"/>
      <c r="J341" s="32"/>
      <c r="K341" s="137"/>
      <c r="L341" s="137"/>
      <c r="M341" s="137"/>
      <c r="N341" s="137"/>
      <c r="O341" s="137"/>
      <c r="P341" s="137"/>
      <c r="Q341" s="137"/>
      <c r="R341" s="137"/>
      <c r="S341" s="137"/>
      <c r="T341" s="137"/>
      <c r="U341" s="137"/>
      <c r="V341" s="137"/>
    </row>
    <row r="342" spans="1:22" s="24" customFormat="1" ht="27" customHeight="1">
      <c r="A342" s="32"/>
      <c r="B342" s="32"/>
      <c r="C342" s="32"/>
      <c r="D342" s="32"/>
      <c r="E342" s="32"/>
      <c r="F342" s="129"/>
      <c r="G342" s="33"/>
      <c r="H342" s="34"/>
      <c r="I342" s="35"/>
      <c r="J342" s="32"/>
      <c r="K342" s="137"/>
      <c r="L342" s="137"/>
      <c r="M342" s="137"/>
      <c r="N342" s="137"/>
      <c r="O342" s="137"/>
      <c r="P342" s="137"/>
      <c r="Q342" s="137"/>
      <c r="R342" s="137"/>
      <c r="S342" s="137"/>
      <c r="T342" s="137"/>
      <c r="U342" s="137"/>
      <c r="V342" s="137"/>
    </row>
    <row r="343" spans="1:22" s="24" customFormat="1" ht="46.5" customHeight="1">
      <c r="A343" s="32"/>
      <c r="B343" s="32"/>
      <c r="C343" s="32"/>
      <c r="D343" s="32"/>
      <c r="E343" s="32"/>
      <c r="F343" s="129"/>
      <c r="G343" s="33"/>
      <c r="H343" s="34"/>
      <c r="I343" s="35"/>
      <c r="J343" s="32"/>
      <c r="K343" s="137"/>
      <c r="L343" s="137"/>
      <c r="M343" s="137"/>
      <c r="N343" s="137"/>
      <c r="O343" s="137"/>
      <c r="P343" s="137"/>
      <c r="Q343" s="137"/>
      <c r="R343" s="137"/>
      <c r="S343" s="137"/>
      <c r="T343" s="137"/>
      <c r="U343" s="137"/>
      <c r="V343" s="137"/>
    </row>
    <row r="344" spans="1:22" s="24" customFormat="1">
      <c r="A344" s="32"/>
      <c r="B344" s="32"/>
      <c r="C344" s="32"/>
      <c r="D344" s="32"/>
      <c r="E344" s="32"/>
      <c r="F344" s="129"/>
      <c r="G344" s="33"/>
      <c r="H344" s="34"/>
      <c r="I344" s="35"/>
      <c r="J344" s="32"/>
      <c r="K344" s="137"/>
      <c r="L344" s="137"/>
      <c r="M344" s="137"/>
      <c r="N344" s="137"/>
      <c r="O344" s="137"/>
      <c r="P344" s="137"/>
      <c r="Q344" s="137"/>
      <c r="R344" s="137"/>
      <c r="S344" s="137"/>
      <c r="T344" s="137"/>
      <c r="U344" s="137"/>
      <c r="V344" s="137"/>
    </row>
    <row r="345" spans="1:22" s="24" customFormat="1" ht="46.5" customHeight="1">
      <c r="A345" s="32"/>
      <c r="B345" s="32"/>
      <c r="C345" s="32"/>
      <c r="D345" s="32"/>
      <c r="E345" s="32"/>
      <c r="F345" s="129"/>
      <c r="G345" s="33"/>
      <c r="H345" s="34"/>
      <c r="I345" s="35"/>
      <c r="J345" s="32"/>
      <c r="K345" s="137"/>
      <c r="L345" s="137"/>
      <c r="M345" s="137"/>
      <c r="N345" s="137"/>
      <c r="O345" s="137"/>
      <c r="P345" s="137"/>
      <c r="Q345" s="137"/>
      <c r="R345" s="137"/>
      <c r="S345" s="137"/>
      <c r="T345" s="137"/>
      <c r="U345" s="137"/>
      <c r="V345" s="137"/>
    </row>
    <row r="346" spans="1:22" s="24" customFormat="1" ht="47.25" customHeight="1">
      <c r="A346" s="32"/>
      <c r="B346" s="32"/>
      <c r="C346" s="32"/>
      <c r="D346" s="32"/>
      <c r="E346" s="32"/>
      <c r="F346" s="129"/>
      <c r="G346" s="33"/>
      <c r="H346" s="34"/>
      <c r="I346" s="35"/>
      <c r="J346" s="32"/>
      <c r="K346" s="137"/>
      <c r="L346" s="137"/>
      <c r="M346" s="137"/>
      <c r="N346" s="137"/>
      <c r="O346" s="137"/>
      <c r="P346" s="137"/>
      <c r="Q346" s="137"/>
      <c r="R346" s="137"/>
      <c r="S346" s="137"/>
      <c r="T346" s="137"/>
      <c r="U346" s="137"/>
      <c r="V346" s="137"/>
    </row>
    <row r="347" spans="1:22" s="24" customFormat="1" ht="47.25" customHeight="1">
      <c r="A347" s="32"/>
      <c r="B347" s="32"/>
      <c r="C347" s="32"/>
      <c r="D347" s="32"/>
      <c r="E347" s="32"/>
      <c r="F347" s="129"/>
      <c r="G347" s="33"/>
      <c r="H347" s="34"/>
      <c r="I347" s="35"/>
      <c r="J347" s="32"/>
      <c r="K347" s="137"/>
      <c r="L347" s="137"/>
      <c r="M347" s="137"/>
      <c r="N347" s="137"/>
      <c r="O347" s="137"/>
      <c r="P347" s="137"/>
      <c r="Q347" s="137"/>
      <c r="R347" s="137"/>
      <c r="S347" s="137"/>
      <c r="T347" s="137"/>
      <c r="U347" s="137"/>
      <c r="V347" s="137"/>
    </row>
    <row r="348" spans="1:22" s="24" customFormat="1" ht="47.25" customHeight="1">
      <c r="A348" s="32"/>
      <c r="B348" s="32"/>
      <c r="C348" s="32"/>
      <c r="D348" s="32"/>
      <c r="E348" s="32"/>
      <c r="F348" s="129"/>
      <c r="G348" s="33"/>
      <c r="H348" s="34"/>
      <c r="I348" s="35"/>
      <c r="J348" s="32"/>
      <c r="K348" s="137"/>
      <c r="L348" s="137"/>
      <c r="M348" s="137"/>
      <c r="N348" s="137"/>
      <c r="O348" s="137"/>
      <c r="P348" s="137"/>
      <c r="Q348" s="137"/>
      <c r="R348" s="137"/>
      <c r="S348" s="137"/>
      <c r="T348" s="137"/>
      <c r="U348" s="137"/>
      <c r="V348" s="137"/>
    </row>
    <row r="349" spans="1:22" s="24" customFormat="1" ht="47.25" customHeight="1">
      <c r="A349" s="32"/>
      <c r="B349" s="32"/>
      <c r="C349" s="32"/>
      <c r="D349" s="32"/>
      <c r="E349" s="32"/>
      <c r="F349" s="129"/>
      <c r="G349" s="33"/>
      <c r="H349" s="34"/>
      <c r="I349" s="35"/>
      <c r="J349" s="32"/>
      <c r="K349" s="137"/>
      <c r="L349" s="137"/>
      <c r="M349" s="137"/>
      <c r="N349" s="137"/>
      <c r="O349" s="137"/>
      <c r="P349" s="137"/>
      <c r="Q349" s="137"/>
      <c r="R349" s="137"/>
      <c r="S349" s="137"/>
      <c r="T349" s="137"/>
      <c r="U349" s="137"/>
      <c r="V349" s="137"/>
    </row>
    <row r="350" spans="1:22" s="24" customFormat="1">
      <c r="A350" s="32"/>
      <c r="B350" s="32"/>
      <c r="C350" s="32"/>
      <c r="D350" s="32"/>
      <c r="E350" s="32"/>
      <c r="F350" s="129"/>
      <c r="G350" s="33"/>
      <c r="H350" s="34"/>
      <c r="I350" s="35"/>
      <c r="J350" s="32"/>
      <c r="K350" s="137"/>
      <c r="L350" s="137"/>
      <c r="M350" s="137"/>
      <c r="N350" s="137"/>
      <c r="O350" s="137"/>
      <c r="P350" s="137"/>
      <c r="Q350" s="137"/>
      <c r="R350" s="137"/>
      <c r="S350" s="137"/>
      <c r="T350" s="137"/>
      <c r="U350" s="137"/>
      <c r="V350" s="137"/>
    </row>
    <row r="351" spans="1:22" s="24" customFormat="1">
      <c r="A351" s="32"/>
      <c r="B351" s="32"/>
      <c r="C351" s="32"/>
      <c r="D351" s="32"/>
      <c r="E351" s="32"/>
      <c r="F351" s="129"/>
      <c r="G351" s="33"/>
      <c r="H351" s="34"/>
      <c r="I351" s="35"/>
      <c r="J351" s="32"/>
      <c r="K351" s="137"/>
      <c r="L351" s="137"/>
      <c r="M351" s="137"/>
      <c r="N351" s="137"/>
      <c r="O351" s="137"/>
      <c r="P351" s="137"/>
      <c r="Q351" s="137"/>
      <c r="R351" s="137"/>
      <c r="S351" s="137"/>
      <c r="T351" s="137"/>
      <c r="U351" s="137"/>
      <c r="V351" s="137"/>
    </row>
    <row r="352" spans="1:22" s="24" customFormat="1" ht="46.5" customHeight="1">
      <c r="A352" s="32"/>
      <c r="B352" s="32"/>
      <c r="C352" s="32"/>
      <c r="D352" s="32"/>
      <c r="E352" s="32"/>
      <c r="F352" s="129"/>
      <c r="G352" s="33"/>
      <c r="H352" s="34"/>
      <c r="I352" s="35"/>
      <c r="J352" s="32"/>
      <c r="K352" s="137"/>
      <c r="L352" s="137"/>
      <c r="M352" s="137"/>
      <c r="N352" s="137"/>
      <c r="O352" s="137"/>
      <c r="P352" s="137"/>
      <c r="Q352" s="137"/>
      <c r="R352" s="137"/>
      <c r="S352" s="137"/>
      <c r="T352" s="137"/>
      <c r="U352" s="137"/>
      <c r="V352" s="137"/>
    </row>
    <row r="353" spans="1:22" s="24" customFormat="1" ht="47.25" customHeight="1">
      <c r="A353" s="32"/>
      <c r="B353" s="32"/>
      <c r="C353" s="32"/>
      <c r="D353" s="32"/>
      <c r="E353" s="32"/>
      <c r="F353" s="129"/>
      <c r="G353" s="33"/>
      <c r="H353" s="34"/>
      <c r="I353" s="35"/>
      <c r="J353" s="32"/>
      <c r="K353" s="137"/>
      <c r="L353" s="137"/>
      <c r="M353" s="137"/>
      <c r="N353" s="137"/>
      <c r="O353" s="137"/>
      <c r="P353" s="137"/>
      <c r="Q353" s="137"/>
      <c r="R353" s="137"/>
      <c r="S353" s="137"/>
      <c r="T353" s="137"/>
      <c r="U353" s="137"/>
      <c r="V353" s="137"/>
    </row>
    <row r="354" spans="1:22" s="24" customFormat="1">
      <c r="A354" s="32"/>
      <c r="B354" s="32"/>
      <c r="C354" s="32"/>
      <c r="D354" s="32"/>
      <c r="E354" s="32"/>
      <c r="F354" s="129"/>
      <c r="G354" s="33"/>
      <c r="H354" s="34"/>
      <c r="I354" s="35"/>
      <c r="J354" s="32"/>
      <c r="K354" s="137"/>
      <c r="L354" s="137"/>
      <c r="M354" s="137"/>
      <c r="N354" s="137"/>
      <c r="O354" s="137"/>
      <c r="P354" s="137"/>
      <c r="Q354" s="137"/>
      <c r="R354" s="137"/>
      <c r="S354" s="137"/>
      <c r="T354" s="137"/>
      <c r="U354" s="137"/>
      <c r="V354" s="137"/>
    </row>
    <row r="355" spans="1:22" s="24" customFormat="1">
      <c r="A355" s="32"/>
      <c r="B355" s="32"/>
      <c r="C355" s="32"/>
      <c r="D355" s="32"/>
      <c r="E355" s="32"/>
      <c r="F355" s="129"/>
      <c r="G355" s="33"/>
      <c r="H355" s="34"/>
      <c r="I355" s="35"/>
      <c r="J355" s="32"/>
      <c r="K355" s="137"/>
      <c r="L355" s="137"/>
      <c r="M355" s="137"/>
      <c r="N355" s="137"/>
      <c r="O355" s="137"/>
      <c r="P355" s="137"/>
      <c r="Q355" s="137"/>
      <c r="R355" s="137"/>
      <c r="S355" s="137"/>
      <c r="T355" s="137"/>
      <c r="U355" s="137"/>
      <c r="V355" s="137"/>
    </row>
    <row r="356" spans="1:22" s="24" customFormat="1">
      <c r="A356" s="32"/>
      <c r="B356" s="32"/>
      <c r="C356" s="32"/>
      <c r="D356" s="32"/>
      <c r="E356" s="32"/>
      <c r="F356" s="129"/>
      <c r="G356" s="33"/>
      <c r="H356" s="34"/>
      <c r="I356" s="35"/>
      <c r="J356" s="32"/>
      <c r="K356" s="137"/>
      <c r="L356" s="137"/>
      <c r="M356" s="137"/>
      <c r="N356" s="137"/>
      <c r="O356" s="137"/>
      <c r="P356" s="137"/>
      <c r="Q356" s="137"/>
      <c r="R356" s="137"/>
      <c r="S356" s="137"/>
      <c r="T356" s="137"/>
      <c r="U356" s="137"/>
      <c r="V356" s="137"/>
    </row>
    <row r="357" spans="1:22" s="24" customFormat="1">
      <c r="A357" s="32"/>
      <c r="B357" s="32"/>
      <c r="C357" s="32"/>
      <c r="D357" s="32"/>
      <c r="E357" s="32"/>
      <c r="F357" s="129"/>
      <c r="G357" s="33"/>
      <c r="H357" s="34"/>
      <c r="I357" s="35"/>
      <c r="J357" s="32"/>
      <c r="K357" s="137"/>
      <c r="L357" s="137"/>
      <c r="M357" s="137"/>
      <c r="N357" s="137"/>
      <c r="O357" s="137"/>
      <c r="P357" s="137"/>
      <c r="Q357" s="137"/>
      <c r="R357" s="137"/>
      <c r="S357" s="137"/>
      <c r="T357" s="137"/>
      <c r="U357" s="137"/>
      <c r="V357" s="137"/>
    </row>
    <row r="358" spans="1:22" s="24" customFormat="1">
      <c r="A358" s="32"/>
      <c r="B358" s="32"/>
      <c r="C358" s="32"/>
      <c r="D358" s="32"/>
      <c r="E358" s="32"/>
      <c r="F358" s="129"/>
      <c r="G358" s="33"/>
      <c r="H358" s="34"/>
      <c r="I358" s="35"/>
      <c r="J358" s="32"/>
      <c r="K358" s="137"/>
      <c r="L358" s="137"/>
      <c r="M358" s="137"/>
      <c r="N358" s="137"/>
      <c r="O358" s="137"/>
      <c r="P358" s="137"/>
      <c r="Q358" s="137"/>
      <c r="R358" s="137"/>
      <c r="S358" s="137"/>
      <c r="T358" s="137"/>
      <c r="U358" s="137"/>
      <c r="V358" s="137"/>
    </row>
    <row r="359" spans="1:22" s="24" customFormat="1" ht="46.5" customHeight="1">
      <c r="A359" s="32"/>
      <c r="B359" s="32"/>
      <c r="C359" s="32"/>
      <c r="D359" s="32"/>
      <c r="E359" s="32"/>
      <c r="F359" s="129"/>
      <c r="G359" s="33"/>
      <c r="H359" s="34"/>
      <c r="I359" s="35"/>
      <c r="J359" s="32"/>
      <c r="K359" s="137"/>
      <c r="L359" s="137"/>
      <c r="M359" s="137"/>
      <c r="N359" s="137"/>
      <c r="O359" s="137"/>
      <c r="P359" s="137"/>
      <c r="Q359" s="137"/>
      <c r="R359" s="137"/>
      <c r="S359" s="137"/>
      <c r="T359" s="137"/>
      <c r="U359" s="137"/>
      <c r="V359" s="137"/>
    </row>
    <row r="360" spans="1:22" s="24" customFormat="1" ht="46.5" customHeight="1">
      <c r="A360" s="32"/>
      <c r="B360" s="32"/>
      <c r="C360" s="32"/>
      <c r="D360" s="32"/>
      <c r="E360" s="32"/>
      <c r="F360" s="129"/>
      <c r="G360" s="33"/>
      <c r="H360" s="34"/>
      <c r="I360" s="35"/>
      <c r="J360" s="32"/>
      <c r="K360" s="137"/>
      <c r="L360" s="137"/>
      <c r="M360" s="137"/>
      <c r="N360" s="137"/>
      <c r="O360" s="137"/>
      <c r="P360" s="137"/>
      <c r="Q360" s="137"/>
      <c r="R360" s="137"/>
      <c r="S360" s="137"/>
      <c r="T360" s="137"/>
      <c r="U360" s="137"/>
      <c r="V360" s="137"/>
    </row>
    <row r="361" spans="1:22" s="24" customFormat="1" ht="46.5" customHeight="1">
      <c r="A361" s="32"/>
      <c r="B361" s="32"/>
      <c r="C361" s="32"/>
      <c r="D361" s="32"/>
      <c r="E361" s="32"/>
      <c r="F361" s="129"/>
      <c r="G361" s="33"/>
      <c r="H361" s="34"/>
      <c r="I361" s="35"/>
      <c r="J361" s="32"/>
      <c r="K361" s="137"/>
      <c r="L361" s="137"/>
      <c r="M361" s="137"/>
      <c r="N361" s="137"/>
      <c r="O361" s="137"/>
      <c r="P361" s="137"/>
      <c r="Q361" s="137"/>
      <c r="R361" s="137"/>
      <c r="S361" s="137"/>
      <c r="T361" s="137"/>
      <c r="U361" s="137"/>
      <c r="V361" s="137"/>
    </row>
    <row r="362" spans="1:22" s="24" customFormat="1">
      <c r="A362" s="32"/>
      <c r="B362" s="32"/>
      <c r="C362" s="32"/>
      <c r="D362" s="32"/>
      <c r="E362" s="32"/>
      <c r="F362" s="129"/>
      <c r="G362" s="33"/>
      <c r="H362" s="34"/>
      <c r="I362" s="35"/>
      <c r="J362" s="32"/>
      <c r="K362" s="137"/>
      <c r="L362" s="137"/>
      <c r="M362" s="137"/>
      <c r="N362" s="137"/>
      <c r="O362" s="137"/>
      <c r="P362" s="137"/>
      <c r="Q362" s="137"/>
      <c r="R362" s="137"/>
      <c r="S362" s="137"/>
      <c r="T362" s="137"/>
      <c r="U362" s="137"/>
      <c r="V362" s="137"/>
    </row>
    <row r="363" spans="1:22" s="24" customFormat="1" ht="46.5" customHeight="1">
      <c r="A363" s="32"/>
      <c r="B363" s="32"/>
      <c r="C363" s="32"/>
      <c r="D363" s="32"/>
      <c r="E363" s="32"/>
      <c r="F363" s="129"/>
      <c r="G363" s="33"/>
      <c r="H363" s="34"/>
      <c r="I363" s="35"/>
      <c r="J363" s="32"/>
      <c r="K363" s="137"/>
      <c r="L363" s="137"/>
      <c r="M363" s="137"/>
      <c r="N363" s="137"/>
      <c r="O363" s="137"/>
      <c r="P363" s="137"/>
      <c r="Q363" s="137"/>
      <c r="R363" s="137"/>
      <c r="S363" s="137"/>
      <c r="T363" s="137"/>
      <c r="U363" s="137"/>
      <c r="V363" s="137"/>
    </row>
    <row r="364" spans="1:22" s="24" customFormat="1">
      <c r="A364" s="32"/>
      <c r="B364" s="32"/>
      <c r="C364" s="32"/>
      <c r="D364" s="32"/>
      <c r="E364" s="32"/>
      <c r="F364" s="129"/>
      <c r="G364" s="33"/>
      <c r="H364" s="34"/>
      <c r="I364" s="35"/>
      <c r="J364" s="32"/>
      <c r="K364" s="137"/>
      <c r="L364" s="137"/>
      <c r="M364" s="137"/>
      <c r="N364" s="137"/>
      <c r="O364" s="137"/>
      <c r="P364" s="137"/>
      <c r="Q364" s="137"/>
      <c r="R364" s="137"/>
      <c r="S364" s="137"/>
      <c r="T364" s="137"/>
      <c r="U364" s="137"/>
      <c r="V364" s="137"/>
    </row>
    <row r="365" spans="1:22" s="24" customFormat="1" ht="46.5" customHeight="1">
      <c r="A365" s="32"/>
      <c r="B365" s="32"/>
      <c r="C365" s="32"/>
      <c r="D365" s="32"/>
      <c r="E365" s="32"/>
      <c r="F365" s="129"/>
      <c r="G365" s="33"/>
      <c r="H365" s="34"/>
      <c r="I365" s="35"/>
      <c r="J365" s="32"/>
      <c r="K365" s="137"/>
      <c r="L365" s="137"/>
      <c r="M365" s="137"/>
      <c r="N365" s="137"/>
      <c r="O365" s="137"/>
      <c r="P365" s="137"/>
      <c r="Q365" s="137"/>
      <c r="R365" s="137"/>
      <c r="S365" s="137"/>
      <c r="T365" s="137"/>
      <c r="U365" s="137"/>
      <c r="V365" s="137"/>
    </row>
    <row r="366" spans="1:22" s="24" customFormat="1">
      <c r="A366" s="32"/>
      <c r="B366" s="32"/>
      <c r="C366" s="32"/>
      <c r="D366" s="32"/>
      <c r="E366" s="32"/>
      <c r="F366" s="129"/>
      <c r="G366" s="33"/>
      <c r="H366" s="34"/>
      <c r="I366" s="35"/>
      <c r="J366" s="32"/>
      <c r="K366" s="137"/>
      <c r="L366" s="137"/>
      <c r="M366" s="137"/>
      <c r="N366" s="137"/>
      <c r="O366" s="137"/>
      <c r="P366" s="137"/>
      <c r="Q366" s="137"/>
      <c r="R366" s="137"/>
      <c r="S366" s="137"/>
      <c r="T366" s="137"/>
      <c r="U366" s="137"/>
      <c r="V366" s="137"/>
    </row>
    <row r="367" spans="1:22" s="24" customFormat="1">
      <c r="A367" s="32"/>
      <c r="B367" s="32"/>
      <c r="C367" s="32"/>
      <c r="D367" s="32"/>
      <c r="E367" s="32"/>
      <c r="F367" s="129"/>
      <c r="G367" s="33"/>
      <c r="H367" s="34"/>
      <c r="I367" s="35"/>
      <c r="J367" s="32"/>
      <c r="K367" s="137"/>
      <c r="L367" s="137"/>
      <c r="M367" s="137"/>
      <c r="N367" s="137"/>
      <c r="O367" s="137"/>
      <c r="P367" s="137"/>
      <c r="Q367" s="137"/>
      <c r="R367" s="137"/>
      <c r="S367" s="137"/>
      <c r="T367" s="137"/>
      <c r="U367" s="137"/>
      <c r="V367" s="137"/>
    </row>
    <row r="368" spans="1:22" s="24" customFormat="1" ht="46.5" customHeight="1">
      <c r="A368" s="32"/>
      <c r="B368" s="32"/>
      <c r="C368" s="32"/>
      <c r="D368" s="32"/>
      <c r="E368" s="32"/>
      <c r="F368" s="129"/>
      <c r="G368" s="33"/>
      <c r="H368" s="34"/>
      <c r="I368" s="35"/>
      <c r="J368" s="32"/>
      <c r="K368" s="137"/>
      <c r="L368" s="137"/>
      <c r="M368" s="137"/>
      <c r="N368" s="137"/>
      <c r="O368" s="137"/>
      <c r="P368" s="137"/>
      <c r="Q368" s="137"/>
      <c r="R368" s="137"/>
      <c r="S368" s="137"/>
      <c r="T368" s="137"/>
      <c r="U368" s="137"/>
      <c r="V368" s="137"/>
    </row>
    <row r="369" spans="1:22" s="24" customFormat="1" ht="102.75" customHeight="1">
      <c r="A369" s="32"/>
      <c r="B369" s="32"/>
      <c r="C369" s="32"/>
      <c r="D369" s="32"/>
      <c r="E369" s="32"/>
      <c r="F369" s="129"/>
      <c r="G369" s="33"/>
      <c r="H369" s="34"/>
      <c r="I369" s="35"/>
      <c r="J369" s="32"/>
      <c r="K369" s="137"/>
      <c r="L369" s="137"/>
      <c r="M369" s="137"/>
      <c r="N369" s="137"/>
      <c r="O369" s="137"/>
      <c r="P369" s="137"/>
      <c r="Q369" s="137"/>
      <c r="R369" s="137"/>
      <c r="S369" s="137"/>
      <c r="T369" s="137"/>
      <c r="U369" s="137"/>
      <c r="V369" s="137"/>
    </row>
    <row r="370" spans="1:22" s="24" customFormat="1" ht="102.75" customHeight="1">
      <c r="A370" s="32"/>
      <c r="B370" s="32"/>
      <c r="C370" s="32"/>
      <c r="D370" s="32"/>
      <c r="E370" s="32"/>
      <c r="F370" s="129"/>
      <c r="G370" s="33"/>
      <c r="H370" s="34"/>
      <c r="I370" s="35"/>
      <c r="J370" s="32"/>
      <c r="K370" s="137"/>
      <c r="L370" s="137"/>
      <c r="M370" s="137"/>
      <c r="N370" s="137"/>
      <c r="O370" s="137"/>
      <c r="P370" s="137"/>
      <c r="Q370" s="137"/>
      <c r="R370" s="137"/>
      <c r="S370" s="137"/>
      <c r="T370" s="137"/>
      <c r="U370" s="137"/>
      <c r="V370" s="137"/>
    </row>
    <row r="371" spans="1:22" s="24" customFormat="1">
      <c r="A371" s="32"/>
      <c r="B371" s="32"/>
      <c r="C371" s="32"/>
      <c r="D371" s="32"/>
      <c r="E371" s="32"/>
      <c r="F371" s="129"/>
      <c r="G371" s="33"/>
      <c r="H371" s="34"/>
      <c r="I371" s="35"/>
      <c r="J371" s="32"/>
      <c r="K371" s="137"/>
      <c r="L371" s="137"/>
      <c r="M371" s="137"/>
      <c r="N371" s="137"/>
      <c r="O371" s="137"/>
      <c r="P371" s="137"/>
      <c r="Q371" s="137"/>
      <c r="R371" s="137"/>
      <c r="S371" s="137"/>
      <c r="T371" s="137"/>
      <c r="U371" s="137"/>
      <c r="V371" s="137"/>
    </row>
    <row r="372" spans="1:22" s="24" customFormat="1" ht="33.75" customHeight="1">
      <c r="A372" s="32"/>
      <c r="B372" s="32"/>
      <c r="C372" s="32"/>
      <c r="D372" s="32"/>
      <c r="E372" s="32"/>
      <c r="F372" s="129"/>
      <c r="G372" s="33"/>
      <c r="H372" s="34"/>
      <c r="I372" s="35"/>
      <c r="J372" s="32"/>
      <c r="K372" s="137"/>
      <c r="L372" s="137"/>
      <c r="M372" s="137"/>
      <c r="N372" s="137"/>
      <c r="O372" s="137"/>
      <c r="P372" s="137"/>
      <c r="Q372" s="137"/>
      <c r="R372" s="137"/>
      <c r="S372" s="137"/>
      <c r="T372" s="137"/>
      <c r="U372" s="137"/>
      <c r="V372" s="137"/>
    </row>
    <row r="373" spans="1:22" s="24" customFormat="1" ht="47.25" customHeight="1">
      <c r="A373" s="32"/>
      <c r="B373" s="32"/>
      <c r="C373" s="32"/>
      <c r="D373" s="32"/>
      <c r="E373" s="32"/>
      <c r="F373" s="129"/>
      <c r="G373" s="33"/>
      <c r="H373" s="34"/>
      <c r="I373" s="35"/>
      <c r="J373" s="32"/>
      <c r="K373" s="137"/>
      <c r="L373" s="137"/>
      <c r="M373" s="137"/>
      <c r="N373" s="137"/>
      <c r="O373" s="137"/>
      <c r="P373" s="137"/>
      <c r="Q373" s="137"/>
      <c r="R373" s="137"/>
      <c r="S373" s="137"/>
      <c r="T373" s="137"/>
      <c r="U373" s="137"/>
      <c r="V373" s="137"/>
    </row>
    <row r="374" spans="1:22" s="24" customFormat="1" ht="47.25" customHeight="1">
      <c r="A374" s="32"/>
      <c r="B374" s="32"/>
      <c r="C374" s="32"/>
      <c r="D374" s="32"/>
      <c r="E374" s="32"/>
      <c r="F374" s="129"/>
      <c r="G374" s="33"/>
      <c r="H374" s="34"/>
      <c r="I374" s="35"/>
      <c r="J374" s="32"/>
      <c r="K374" s="137"/>
      <c r="L374" s="137"/>
      <c r="M374" s="137"/>
      <c r="N374" s="137"/>
      <c r="O374" s="137"/>
      <c r="P374" s="137"/>
      <c r="Q374" s="137"/>
      <c r="R374" s="137"/>
      <c r="S374" s="137"/>
      <c r="T374" s="137"/>
      <c r="U374" s="137"/>
      <c r="V374" s="137"/>
    </row>
    <row r="375" spans="1:22" s="24" customFormat="1">
      <c r="A375" s="32"/>
      <c r="B375" s="32"/>
      <c r="C375" s="32"/>
      <c r="D375" s="32"/>
      <c r="E375" s="32"/>
      <c r="F375" s="129"/>
      <c r="G375" s="33"/>
      <c r="H375" s="34"/>
      <c r="I375" s="35"/>
      <c r="J375" s="32"/>
      <c r="K375" s="137"/>
      <c r="L375" s="137"/>
      <c r="M375" s="137"/>
      <c r="N375" s="137"/>
      <c r="O375" s="137"/>
      <c r="P375" s="137"/>
      <c r="Q375" s="137"/>
      <c r="R375" s="137"/>
      <c r="S375" s="137"/>
      <c r="T375" s="137"/>
      <c r="U375" s="137"/>
      <c r="V375" s="137"/>
    </row>
    <row r="376" spans="1:22" s="24" customFormat="1">
      <c r="A376" s="32"/>
      <c r="B376" s="32"/>
      <c r="C376" s="32"/>
      <c r="D376" s="32"/>
      <c r="E376" s="32"/>
      <c r="F376" s="129"/>
      <c r="G376" s="33"/>
      <c r="H376" s="34"/>
      <c r="I376" s="35"/>
      <c r="J376" s="32"/>
      <c r="K376" s="137"/>
      <c r="L376" s="137"/>
      <c r="M376" s="137"/>
      <c r="N376" s="137"/>
      <c r="O376" s="137"/>
      <c r="P376" s="137"/>
      <c r="Q376" s="137"/>
      <c r="R376" s="137"/>
      <c r="S376" s="137"/>
      <c r="T376" s="137"/>
      <c r="U376" s="137"/>
      <c r="V376" s="137"/>
    </row>
    <row r="377" spans="1:22" s="24" customFormat="1">
      <c r="A377" s="32"/>
      <c r="B377" s="32"/>
      <c r="C377" s="32"/>
      <c r="D377" s="32"/>
      <c r="E377" s="32"/>
      <c r="F377" s="129"/>
      <c r="G377" s="33"/>
      <c r="H377" s="34"/>
      <c r="I377" s="35"/>
      <c r="J377" s="32"/>
      <c r="K377" s="137"/>
      <c r="L377" s="137"/>
      <c r="M377" s="137"/>
      <c r="N377" s="137"/>
      <c r="O377" s="137"/>
      <c r="P377" s="137"/>
      <c r="Q377" s="137"/>
      <c r="R377" s="137"/>
      <c r="S377" s="137"/>
      <c r="T377" s="137"/>
      <c r="U377" s="137"/>
      <c r="V377" s="137"/>
    </row>
    <row r="378" spans="1:22" s="24" customFormat="1">
      <c r="A378" s="32"/>
      <c r="B378" s="32"/>
      <c r="C378" s="32"/>
      <c r="D378" s="32"/>
      <c r="E378" s="32"/>
      <c r="F378" s="129"/>
      <c r="G378" s="33"/>
      <c r="H378" s="34"/>
      <c r="I378" s="35"/>
      <c r="J378" s="32"/>
      <c r="K378" s="137"/>
      <c r="L378" s="137"/>
      <c r="M378" s="137"/>
      <c r="N378" s="137"/>
      <c r="O378" s="137"/>
      <c r="P378" s="137"/>
      <c r="Q378" s="137"/>
      <c r="R378" s="137"/>
      <c r="S378" s="137"/>
      <c r="T378" s="137"/>
      <c r="U378" s="137"/>
      <c r="V378" s="137"/>
    </row>
    <row r="379" spans="1:22" s="24" customFormat="1">
      <c r="A379" s="32"/>
      <c r="B379" s="32"/>
      <c r="C379" s="32"/>
      <c r="D379" s="32"/>
      <c r="E379" s="32"/>
      <c r="F379" s="129"/>
      <c r="G379" s="33"/>
      <c r="H379" s="34"/>
      <c r="I379" s="35"/>
      <c r="J379" s="32"/>
      <c r="K379" s="137"/>
      <c r="L379" s="137"/>
      <c r="M379" s="137"/>
      <c r="N379" s="137"/>
      <c r="O379" s="137"/>
      <c r="P379" s="137"/>
      <c r="Q379" s="137"/>
      <c r="R379" s="137"/>
      <c r="S379" s="137"/>
      <c r="T379" s="137"/>
      <c r="U379" s="137"/>
      <c r="V379" s="137"/>
    </row>
    <row r="380" spans="1:22" s="24" customFormat="1">
      <c r="A380" s="32"/>
      <c r="B380" s="32"/>
      <c r="C380" s="32"/>
      <c r="D380" s="32"/>
      <c r="E380" s="32"/>
      <c r="F380" s="129"/>
      <c r="G380" s="33"/>
      <c r="H380" s="34"/>
      <c r="I380" s="35"/>
      <c r="J380" s="32"/>
      <c r="K380" s="137"/>
      <c r="L380" s="137"/>
      <c r="M380" s="137"/>
      <c r="N380" s="137"/>
      <c r="O380" s="137"/>
      <c r="P380" s="137"/>
      <c r="Q380" s="137"/>
      <c r="R380" s="137"/>
      <c r="S380" s="137"/>
      <c r="T380" s="137"/>
      <c r="U380" s="137"/>
      <c r="V380" s="137"/>
    </row>
    <row r="381" spans="1:22" s="24" customFormat="1">
      <c r="A381" s="32"/>
      <c r="B381" s="32"/>
      <c r="C381" s="32"/>
      <c r="D381" s="32"/>
      <c r="E381" s="32"/>
      <c r="F381" s="129"/>
      <c r="G381" s="33"/>
      <c r="H381" s="34"/>
      <c r="I381" s="35"/>
      <c r="J381" s="32"/>
      <c r="K381" s="137"/>
      <c r="L381" s="137"/>
      <c r="M381" s="137"/>
      <c r="N381" s="137"/>
      <c r="O381" s="137"/>
      <c r="P381" s="137"/>
      <c r="Q381" s="137"/>
      <c r="R381" s="137"/>
      <c r="S381" s="137"/>
      <c r="T381" s="137"/>
      <c r="U381" s="137"/>
      <c r="V381" s="137"/>
    </row>
    <row r="382" spans="1:22" s="24" customFormat="1" ht="47.25" customHeight="1">
      <c r="A382" s="32"/>
      <c r="B382" s="32"/>
      <c r="C382" s="32"/>
      <c r="D382" s="32"/>
      <c r="E382" s="32"/>
      <c r="F382" s="129"/>
      <c r="G382" s="33"/>
      <c r="H382" s="34"/>
      <c r="I382" s="35"/>
      <c r="J382" s="32"/>
      <c r="K382" s="137"/>
      <c r="L382" s="137"/>
      <c r="M382" s="137"/>
      <c r="N382" s="137"/>
      <c r="O382" s="137"/>
      <c r="P382" s="137"/>
      <c r="Q382" s="137"/>
      <c r="R382" s="137"/>
      <c r="S382" s="137"/>
      <c r="T382" s="137"/>
      <c r="U382" s="137"/>
      <c r="V382" s="137"/>
    </row>
    <row r="383" spans="1:22" s="24" customFormat="1">
      <c r="A383" s="32"/>
      <c r="B383" s="32"/>
      <c r="C383" s="32"/>
      <c r="D383" s="32"/>
      <c r="E383" s="32"/>
      <c r="F383" s="129"/>
      <c r="G383" s="33"/>
      <c r="H383" s="34"/>
      <c r="I383" s="35"/>
      <c r="J383" s="32"/>
      <c r="K383" s="137"/>
      <c r="L383" s="137"/>
      <c r="M383" s="137"/>
      <c r="N383" s="137"/>
      <c r="O383" s="137"/>
      <c r="P383" s="137"/>
      <c r="Q383" s="137"/>
      <c r="R383" s="137"/>
      <c r="S383" s="137"/>
      <c r="T383" s="137"/>
      <c r="U383" s="137"/>
      <c r="V383" s="137"/>
    </row>
    <row r="384" spans="1:22" s="24" customFormat="1">
      <c r="A384" s="32"/>
      <c r="B384" s="32"/>
      <c r="C384" s="32"/>
      <c r="D384" s="32"/>
      <c r="E384" s="32"/>
      <c r="F384" s="129"/>
      <c r="G384" s="33"/>
      <c r="H384" s="34"/>
      <c r="I384" s="35"/>
      <c r="J384" s="32"/>
      <c r="K384" s="137"/>
      <c r="L384" s="137"/>
      <c r="M384" s="137"/>
      <c r="N384" s="137"/>
      <c r="O384" s="137"/>
      <c r="P384" s="137"/>
      <c r="Q384" s="137"/>
      <c r="R384" s="137"/>
      <c r="S384" s="137"/>
      <c r="T384" s="137"/>
      <c r="U384" s="137"/>
      <c r="V384" s="137"/>
    </row>
    <row r="385" spans="1:22" s="24" customFormat="1">
      <c r="A385" s="32"/>
      <c r="B385" s="32"/>
      <c r="C385" s="32"/>
      <c r="D385" s="32"/>
      <c r="E385" s="32"/>
      <c r="F385" s="129"/>
      <c r="G385" s="33"/>
      <c r="H385" s="34"/>
      <c r="I385" s="35"/>
      <c r="J385" s="32"/>
      <c r="K385" s="137"/>
      <c r="L385" s="137"/>
      <c r="M385" s="137"/>
      <c r="N385" s="137"/>
      <c r="O385" s="137"/>
      <c r="P385" s="137"/>
      <c r="Q385" s="137"/>
      <c r="R385" s="137"/>
      <c r="S385" s="137"/>
      <c r="T385" s="137"/>
      <c r="U385" s="137"/>
      <c r="V385" s="137"/>
    </row>
    <row r="386" spans="1:22" s="24" customFormat="1">
      <c r="A386" s="32"/>
      <c r="B386" s="32"/>
      <c r="C386" s="32"/>
      <c r="D386" s="32"/>
      <c r="E386" s="32"/>
      <c r="F386" s="129"/>
      <c r="G386" s="33"/>
      <c r="H386" s="34"/>
      <c r="I386" s="35"/>
      <c r="J386" s="32"/>
      <c r="K386" s="137"/>
      <c r="L386" s="137"/>
      <c r="M386" s="137"/>
      <c r="N386" s="137"/>
      <c r="O386" s="137"/>
      <c r="P386" s="137"/>
      <c r="Q386" s="137"/>
      <c r="R386" s="137"/>
      <c r="S386" s="137"/>
      <c r="T386" s="137"/>
      <c r="U386" s="137"/>
      <c r="V386" s="137"/>
    </row>
    <row r="387" spans="1:22" s="24" customFormat="1">
      <c r="A387" s="32"/>
      <c r="B387" s="32"/>
      <c r="C387" s="32"/>
      <c r="D387" s="32"/>
      <c r="E387" s="32"/>
      <c r="F387" s="129"/>
      <c r="G387" s="33"/>
      <c r="H387" s="34"/>
      <c r="I387" s="35"/>
      <c r="J387" s="32"/>
      <c r="K387" s="137"/>
      <c r="L387" s="137"/>
      <c r="M387" s="137"/>
      <c r="N387" s="137"/>
      <c r="O387" s="137"/>
      <c r="P387" s="137"/>
      <c r="Q387" s="137"/>
      <c r="R387" s="137"/>
      <c r="S387" s="137"/>
      <c r="T387" s="137"/>
      <c r="U387" s="137"/>
      <c r="V387" s="137"/>
    </row>
    <row r="388" spans="1:22" s="24" customFormat="1" ht="47.25" customHeight="1">
      <c r="A388" s="32"/>
      <c r="B388" s="32"/>
      <c r="C388" s="32"/>
      <c r="D388" s="32"/>
      <c r="E388" s="32"/>
      <c r="F388" s="129"/>
      <c r="G388" s="33"/>
      <c r="H388" s="34"/>
      <c r="I388" s="35"/>
      <c r="J388" s="32"/>
      <c r="K388" s="137"/>
      <c r="L388" s="137"/>
      <c r="M388" s="137"/>
      <c r="N388" s="137"/>
      <c r="O388" s="137"/>
      <c r="P388" s="137"/>
      <c r="Q388" s="137"/>
      <c r="R388" s="137"/>
      <c r="S388" s="137"/>
      <c r="T388" s="137"/>
      <c r="U388" s="137"/>
      <c r="V388" s="137"/>
    </row>
    <row r="389" spans="1:22" s="24" customFormat="1" ht="47.25" customHeight="1">
      <c r="A389" s="32"/>
      <c r="B389" s="32"/>
      <c r="C389" s="32"/>
      <c r="D389" s="32"/>
      <c r="E389" s="32"/>
      <c r="F389" s="129"/>
      <c r="G389" s="33"/>
      <c r="H389" s="34"/>
      <c r="I389" s="35"/>
      <c r="J389" s="32"/>
      <c r="K389" s="137"/>
      <c r="L389" s="137"/>
      <c r="M389" s="137"/>
      <c r="N389" s="137"/>
      <c r="O389" s="137"/>
      <c r="P389" s="137"/>
      <c r="Q389" s="137"/>
      <c r="R389" s="137"/>
      <c r="S389" s="137"/>
      <c r="T389" s="137"/>
      <c r="U389" s="137"/>
      <c r="V389" s="137"/>
    </row>
    <row r="390" spans="1:22" s="24" customFormat="1">
      <c r="A390" s="32"/>
      <c r="B390" s="32"/>
      <c r="C390" s="32"/>
      <c r="D390" s="32"/>
      <c r="E390" s="32"/>
      <c r="F390" s="129"/>
      <c r="G390" s="33"/>
      <c r="H390" s="34"/>
      <c r="I390" s="35"/>
      <c r="J390" s="32"/>
      <c r="K390" s="137"/>
      <c r="L390" s="137"/>
      <c r="M390" s="137"/>
      <c r="N390" s="137"/>
      <c r="O390" s="137"/>
      <c r="P390" s="137"/>
      <c r="Q390" s="137"/>
      <c r="R390" s="137"/>
      <c r="S390" s="137"/>
      <c r="T390" s="137"/>
      <c r="U390" s="137"/>
      <c r="V390" s="137"/>
    </row>
    <row r="391" spans="1:22" s="24" customFormat="1">
      <c r="A391" s="32"/>
      <c r="B391" s="32"/>
      <c r="C391" s="32"/>
      <c r="D391" s="32"/>
      <c r="E391" s="32"/>
      <c r="F391" s="129"/>
      <c r="G391" s="33"/>
      <c r="H391" s="34"/>
      <c r="I391" s="35"/>
      <c r="J391" s="32"/>
      <c r="K391" s="137"/>
      <c r="L391" s="137"/>
      <c r="M391" s="137"/>
      <c r="N391" s="137"/>
      <c r="O391" s="137"/>
      <c r="P391" s="137"/>
      <c r="Q391" s="137"/>
      <c r="R391" s="137"/>
      <c r="S391" s="137"/>
      <c r="T391" s="137"/>
      <c r="U391" s="137"/>
      <c r="V391" s="137"/>
    </row>
    <row r="392" spans="1:22" s="24" customFormat="1" ht="47.25" customHeight="1">
      <c r="A392" s="32"/>
      <c r="B392" s="32"/>
      <c r="C392" s="32"/>
      <c r="D392" s="32"/>
      <c r="E392" s="32"/>
      <c r="F392" s="129"/>
      <c r="G392" s="33"/>
      <c r="H392" s="34"/>
      <c r="I392" s="35"/>
      <c r="J392" s="32"/>
      <c r="K392" s="137"/>
      <c r="L392" s="137"/>
      <c r="M392" s="137"/>
      <c r="N392" s="137"/>
      <c r="O392" s="137"/>
      <c r="P392" s="137"/>
      <c r="Q392" s="137"/>
      <c r="R392" s="137"/>
      <c r="S392" s="137"/>
      <c r="T392" s="137"/>
      <c r="U392" s="137"/>
      <c r="V392" s="137"/>
    </row>
    <row r="393" spans="1:22" s="24" customFormat="1">
      <c r="A393" s="32"/>
      <c r="B393" s="32"/>
      <c r="C393" s="32"/>
      <c r="D393" s="32"/>
      <c r="E393" s="32"/>
      <c r="F393" s="129"/>
      <c r="G393" s="33"/>
      <c r="H393" s="34"/>
      <c r="I393" s="35"/>
      <c r="J393" s="32"/>
      <c r="K393" s="137"/>
      <c r="L393" s="137"/>
      <c r="M393" s="137"/>
      <c r="N393" s="137"/>
      <c r="O393" s="137"/>
      <c r="P393" s="137"/>
      <c r="Q393" s="137"/>
      <c r="R393" s="137"/>
      <c r="S393" s="137"/>
      <c r="T393" s="137"/>
      <c r="U393" s="137"/>
      <c r="V393" s="137"/>
    </row>
    <row r="394" spans="1:22" s="24" customFormat="1" ht="47.25" customHeight="1">
      <c r="A394" s="32"/>
      <c r="B394" s="32"/>
      <c r="C394" s="32"/>
      <c r="D394" s="32"/>
      <c r="E394" s="32"/>
      <c r="F394" s="129"/>
      <c r="G394" s="33"/>
      <c r="H394" s="34"/>
      <c r="I394" s="35"/>
      <c r="J394" s="32"/>
      <c r="K394" s="137"/>
      <c r="L394" s="137"/>
      <c r="M394" s="137"/>
      <c r="N394" s="137"/>
      <c r="O394" s="137"/>
      <c r="P394" s="137"/>
      <c r="Q394" s="137"/>
      <c r="R394" s="137"/>
      <c r="S394" s="137"/>
      <c r="T394" s="137"/>
      <c r="U394" s="137"/>
      <c r="V394" s="137"/>
    </row>
    <row r="395" spans="1:22" s="24" customFormat="1" ht="47.25" customHeight="1">
      <c r="A395" s="32"/>
      <c r="B395" s="32"/>
      <c r="C395" s="32"/>
      <c r="D395" s="32"/>
      <c r="E395" s="32"/>
      <c r="F395" s="129"/>
      <c r="G395" s="33"/>
      <c r="H395" s="34"/>
      <c r="I395" s="35"/>
      <c r="J395" s="32"/>
      <c r="K395" s="137"/>
      <c r="L395" s="137"/>
      <c r="M395" s="137"/>
      <c r="N395" s="137"/>
      <c r="O395" s="137"/>
      <c r="P395" s="137"/>
      <c r="Q395" s="137"/>
      <c r="R395" s="137"/>
      <c r="S395" s="137"/>
      <c r="T395" s="137"/>
      <c r="U395" s="137"/>
      <c r="V395" s="137"/>
    </row>
    <row r="396" spans="1:22" s="24" customFormat="1" ht="47.25" customHeight="1">
      <c r="A396" s="32"/>
      <c r="B396" s="32"/>
      <c r="C396" s="32"/>
      <c r="D396" s="32"/>
      <c r="E396" s="32"/>
      <c r="F396" s="129"/>
      <c r="G396" s="33"/>
      <c r="H396" s="34"/>
      <c r="I396" s="35"/>
      <c r="J396" s="32"/>
      <c r="K396" s="137"/>
      <c r="L396" s="137"/>
      <c r="M396" s="137"/>
      <c r="N396" s="137"/>
      <c r="O396" s="137"/>
      <c r="P396" s="137"/>
      <c r="Q396" s="137"/>
      <c r="R396" s="137"/>
      <c r="S396" s="137"/>
      <c r="T396" s="137"/>
      <c r="U396" s="137"/>
      <c r="V396" s="137"/>
    </row>
    <row r="397" spans="1:22" s="24" customFormat="1">
      <c r="A397" s="32"/>
      <c r="B397" s="32"/>
      <c r="C397" s="32"/>
      <c r="D397" s="32"/>
      <c r="E397" s="32"/>
      <c r="F397" s="129"/>
      <c r="G397" s="33"/>
      <c r="H397" s="34"/>
      <c r="I397" s="35"/>
      <c r="J397" s="32"/>
      <c r="K397" s="137"/>
      <c r="L397" s="137"/>
      <c r="M397" s="137"/>
      <c r="N397" s="137"/>
      <c r="O397" s="137"/>
      <c r="P397" s="137"/>
      <c r="Q397" s="137"/>
      <c r="R397" s="137"/>
      <c r="S397" s="137"/>
      <c r="T397" s="137"/>
      <c r="U397" s="137"/>
      <c r="V397" s="137"/>
    </row>
    <row r="398" spans="1:22" s="24" customFormat="1" ht="47.25" customHeight="1">
      <c r="A398" s="32"/>
      <c r="B398" s="32"/>
      <c r="C398" s="32"/>
      <c r="D398" s="32"/>
      <c r="E398" s="32"/>
      <c r="F398" s="129"/>
      <c r="G398" s="33"/>
      <c r="H398" s="34"/>
      <c r="I398" s="35"/>
      <c r="J398" s="32"/>
      <c r="K398" s="137"/>
      <c r="L398" s="137"/>
      <c r="M398" s="137"/>
      <c r="N398" s="137"/>
      <c r="O398" s="137"/>
      <c r="P398" s="137"/>
      <c r="Q398" s="137"/>
      <c r="R398" s="137"/>
      <c r="S398" s="137"/>
      <c r="T398" s="137"/>
      <c r="U398" s="137"/>
      <c r="V398" s="137"/>
    </row>
    <row r="399" spans="1:22" s="24" customFormat="1" ht="47.25" customHeight="1">
      <c r="A399" s="32"/>
      <c r="B399" s="32"/>
      <c r="C399" s="32"/>
      <c r="D399" s="32"/>
      <c r="E399" s="32"/>
      <c r="F399" s="129"/>
      <c r="G399" s="33"/>
      <c r="H399" s="34"/>
      <c r="I399" s="35"/>
      <c r="J399" s="32"/>
      <c r="K399" s="137"/>
      <c r="L399" s="137"/>
      <c r="M399" s="137"/>
      <c r="N399" s="137"/>
      <c r="O399" s="137"/>
      <c r="P399" s="137"/>
      <c r="Q399" s="137"/>
      <c r="R399" s="137"/>
      <c r="S399" s="137"/>
      <c r="T399" s="137"/>
      <c r="U399" s="137"/>
      <c r="V399" s="137"/>
    </row>
    <row r="400" spans="1:22" s="24" customFormat="1">
      <c r="A400" s="32"/>
      <c r="B400" s="32"/>
      <c r="C400" s="32"/>
      <c r="D400" s="32"/>
      <c r="E400" s="32"/>
      <c r="F400" s="129"/>
      <c r="G400" s="33"/>
      <c r="H400" s="34"/>
      <c r="I400" s="35"/>
      <c r="J400" s="32"/>
      <c r="K400" s="137"/>
      <c r="L400" s="137"/>
      <c r="M400" s="137"/>
      <c r="N400" s="137"/>
      <c r="O400" s="137"/>
      <c r="P400" s="137"/>
      <c r="Q400" s="137"/>
      <c r="R400" s="137"/>
      <c r="S400" s="137"/>
      <c r="T400" s="137"/>
      <c r="U400" s="137"/>
      <c r="V400" s="137"/>
    </row>
    <row r="401" spans="1:22" s="24" customFormat="1" ht="47.25" customHeight="1">
      <c r="A401" s="32"/>
      <c r="B401" s="32"/>
      <c r="C401" s="32"/>
      <c r="D401" s="32"/>
      <c r="E401" s="32"/>
      <c r="F401" s="129"/>
      <c r="G401" s="33"/>
      <c r="H401" s="34"/>
      <c r="I401" s="35"/>
      <c r="J401" s="32"/>
      <c r="K401" s="137"/>
      <c r="L401" s="137"/>
      <c r="M401" s="137"/>
      <c r="N401" s="137"/>
      <c r="O401" s="137"/>
      <c r="P401" s="137"/>
      <c r="Q401" s="137"/>
      <c r="R401" s="137"/>
      <c r="S401" s="137"/>
      <c r="T401" s="137"/>
      <c r="U401" s="137"/>
      <c r="V401" s="137"/>
    </row>
    <row r="402" spans="1:22" s="24" customFormat="1" ht="47.25" customHeight="1">
      <c r="A402" s="32"/>
      <c r="B402" s="32"/>
      <c r="C402" s="32"/>
      <c r="D402" s="32"/>
      <c r="E402" s="32"/>
      <c r="F402" s="129"/>
      <c r="G402" s="33"/>
      <c r="H402" s="34"/>
      <c r="I402" s="35"/>
      <c r="J402" s="32"/>
      <c r="K402" s="137"/>
      <c r="L402" s="137"/>
      <c r="M402" s="137"/>
      <c r="N402" s="137"/>
      <c r="O402" s="137"/>
      <c r="P402" s="137"/>
      <c r="Q402" s="137"/>
      <c r="R402" s="137"/>
      <c r="S402" s="137"/>
      <c r="T402" s="137"/>
      <c r="U402" s="137"/>
      <c r="V402" s="137"/>
    </row>
    <row r="403" spans="1:22" s="24" customFormat="1" ht="47.25" customHeight="1">
      <c r="A403" s="32"/>
      <c r="B403" s="32"/>
      <c r="C403" s="32"/>
      <c r="D403" s="32"/>
      <c r="E403" s="32"/>
      <c r="F403" s="129"/>
      <c r="G403" s="33"/>
      <c r="H403" s="34"/>
      <c r="I403" s="35"/>
      <c r="J403" s="32"/>
      <c r="K403" s="137"/>
      <c r="L403" s="137"/>
      <c r="M403" s="137"/>
      <c r="N403" s="137"/>
      <c r="O403" s="137"/>
      <c r="P403" s="137"/>
      <c r="Q403" s="137"/>
      <c r="R403" s="137"/>
      <c r="S403" s="137"/>
      <c r="T403" s="137"/>
      <c r="U403" s="137"/>
      <c r="V403" s="137"/>
    </row>
    <row r="404" spans="1:22" s="24" customFormat="1" ht="47.25" customHeight="1">
      <c r="A404" s="32"/>
      <c r="B404" s="32"/>
      <c r="C404" s="32"/>
      <c r="D404" s="32"/>
      <c r="E404" s="32"/>
      <c r="F404" s="129"/>
      <c r="G404" s="33"/>
      <c r="H404" s="34"/>
      <c r="I404" s="35"/>
      <c r="J404" s="32"/>
      <c r="K404" s="137"/>
      <c r="L404" s="137"/>
      <c r="M404" s="137"/>
      <c r="N404" s="137"/>
      <c r="O404" s="137"/>
      <c r="P404" s="137"/>
      <c r="Q404" s="137"/>
      <c r="R404" s="137"/>
      <c r="S404" s="137"/>
      <c r="T404" s="137"/>
      <c r="U404" s="137"/>
      <c r="V404" s="137"/>
    </row>
    <row r="405" spans="1:22" s="24" customFormat="1" ht="47.25" customHeight="1">
      <c r="A405" s="32"/>
      <c r="B405" s="32"/>
      <c r="C405" s="32"/>
      <c r="D405" s="32"/>
      <c r="E405" s="32"/>
      <c r="F405" s="129"/>
      <c r="G405" s="33"/>
      <c r="H405" s="34"/>
      <c r="I405" s="35"/>
      <c r="J405" s="32"/>
      <c r="K405" s="137"/>
      <c r="L405" s="137"/>
      <c r="M405" s="137"/>
      <c r="N405" s="137"/>
      <c r="O405" s="137"/>
      <c r="P405" s="137"/>
      <c r="Q405" s="137"/>
      <c r="R405" s="137"/>
      <c r="S405" s="137"/>
      <c r="T405" s="137"/>
      <c r="U405" s="137"/>
      <c r="V405" s="137"/>
    </row>
    <row r="406" spans="1:22" s="24" customFormat="1" ht="47.25" customHeight="1">
      <c r="A406" s="32"/>
      <c r="B406" s="32"/>
      <c r="C406" s="32"/>
      <c r="D406" s="32"/>
      <c r="E406" s="32"/>
      <c r="F406" s="129"/>
      <c r="G406" s="33"/>
      <c r="H406" s="34"/>
      <c r="I406" s="35"/>
      <c r="J406" s="32"/>
      <c r="K406" s="137"/>
      <c r="L406" s="137"/>
      <c r="M406" s="137"/>
      <c r="N406" s="137"/>
      <c r="O406" s="137"/>
      <c r="P406" s="137"/>
      <c r="Q406" s="137"/>
      <c r="R406" s="137"/>
      <c r="S406" s="137"/>
      <c r="T406" s="137"/>
      <c r="U406" s="137"/>
      <c r="V406" s="137"/>
    </row>
    <row r="407" spans="1:22" s="24" customFormat="1" ht="47.25" customHeight="1">
      <c r="A407" s="32"/>
      <c r="B407" s="32"/>
      <c r="C407" s="32"/>
      <c r="D407" s="32"/>
      <c r="E407" s="32"/>
      <c r="F407" s="129"/>
      <c r="G407" s="33"/>
      <c r="H407" s="34"/>
      <c r="I407" s="35"/>
      <c r="J407" s="32"/>
      <c r="K407" s="137"/>
      <c r="L407" s="137"/>
      <c r="M407" s="137"/>
      <c r="N407" s="137"/>
      <c r="O407" s="137"/>
      <c r="P407" s="137"/>
      <c r="Q407" s="137"/>
      <c r="R407" s="137"/>
      <c r="S407" s="137"/>
      <c r="T407" s="137"/>
      <c r="U407" s="137"/>
      <c r="V407" s="137"/>
    </row>
    <row r="408" spans="1:22" s="24" customFormat="1" ht="47.25" customHeight="1">
      <c r="A408" s="32"/>
      <c r="B408" s="32"/>
      <c r="C408" s="32"/>
      <c r="D408" s="32"/>
      <c r="E408" s="32"/>
      <c r="F408" s="129"/>
      <c r="G408" s="33"/>
      <c r="H408" s="34"/>
      <c r="I408" s="35"/>
      <c r="J408" s="32"/>
      <c r="K408" s="137"/>
      <c r="L408" s="137"/>
      <c r="M408" s="137"/>
      <c r="N408" s="137"/>
      <c r="O408" s="137"/>
      <c r="P408" s="137"/>
      <c r="Q408" s="137"/>
      <c r="R408" s="137"/>
      <c r="S408" s="137"/>
      <c r="T408" s="137"/>
      <c r="U408" s="137"/>
      <c r="V408" s="137"/>
    </row>
    <row r="409" spans="1:22" s="24" customFormat="1" ht="47.25" customHeight="1">
      <c r="A409" s="32"/>
      <c r="B409" s="32"/>
      <c r="C409" s="32"/>
      <c r="D409" s="32"/>
      <c r="E409" s="32"/>
      <c r="F409" s="129"/>
      <c r="G409" s="33"/>
      <c r="H409" s="34"/>
      <c r="I409" s="35"/>
      <c r="J409" s="32"/>
      <c r="K409" s="137"/>
      <c r="L409" s="137"/>
      <c r="M409" s="137"/>
      <c r="N409" s="137"/>
      <c r="O409" s="137"/>
      <c r="P409" s="137"/>
      <c r="Q409" s="137"/>
      <c r="R409" s="137"/>
      <c r="S409" s="137"/>
      <c r="T409" s="137"/>
      <c r="U409" s="137"/>
      <c r="V409" s="137"/>
    </row>
    <row r="410" spans="1:22" s="24" customFormat="1" ht="47.25" customHeight="1">
      <c r="A410" s="32"/>
      <c r="B410" s="32"/>
      <c r="C410" s="32"/>
      <c r="D410" s="32"/>
      <c r="E410" s="32"/>
      <c r="F410" s="129"/>
      <c r="G410" s="33"/>
      <c r="H410" s="34"/>
      <c r="I410" s="35"/>
      <c r="J410" s="32"/>
      <c r="K410" s="137"/>
      <c r="L410" s="137"/>
      <c r="M410" s="137"/>
      <c r="N410" s="137"/>
      <c r="O410" s="137"/>
      <c r="P410" s="137"/>
      <c r="Q410" s="137"/>
      <c r="R410" s="137"/>
      <c r="S410" s="137"/>
      <c r="T410" s="137"/>
      <c r="U410" s="137"/>
      <c r="V410" s="137"/>
    </row>
    <row r="411" spans="1:22" s="24" customFormat="1" ht="47.25" customHeight="1">
      <c r="A411" s="32"/>
      <c r="B411" s="32"/>
      <c r="C411" s="32"/>
      <c r="D411" s="32"/>
      <c r="E411" s="32"/>
      <c r="F411" s="129"/>
      <c r="G411" s="33"/>
      <c r="H411" s="34"/>
      <c r="I411" s="35"/>
      <c r="J411" s="32"/>
      <c r="K411" s="137"/>
      <c r="L411" s="137"/>
      <c r="M411" s="137"/>
      <c r="N411" s="137"/>
      <c r="O411" s="137"/>
      <c r="P411" s="137"/>
      <c r="Q411" s="137"/>
      <c r="R411" s="137"/>
      <c r="S411" s="137"/>
      <c r="T411" s="137"/>
      <c r="U411" s="137"/>
      <c r="V411" s="137"/>
    </row>
    <row r="412" spans="1:22" s="24" customFormat="1" ht="47.25" customHeight="1">
      <c r="A412" s="32"/>
      <c r="B412" s="32"/>
      <c r="C412" s="32"/>
      <c r="D412" s="32"/>
      <c r="E412" s="32"/>
      <c r="F412" s="129"/>
      <c r="G412" s="33"/>
      <c r="H412" s="34"/>
      <c r="I412" s="35"/>
      <c r="J412" s="32"/>
      <c r="K412" s="137"/>
      <c r="L412" s="137"/>
      <c r="M412" s="137"/>
      <c r="N412" s="137"/>
      <c r="O412" s="137"/>
      <c r="P412" s="137"/>
      <c r="Q412" s="137"/>
      <c r="R412" s="137"/>
      <c r="S412" s="137"/>
      <c r="T412" s="137"/>
      <c r="U412" s="137"/>
      <c r="V412" s="137"/>
    </row>
    <row r="413" spans="1:22" s="24" customFormat="1" ht="47.25" customHeight="1">
      <c r="A413" s="32"/>
      <c r="B413" s="32"/>
      <c r="C413" s="32"/>
      <c r="D413" s="32"/>
      <c r="E413" s="32"/>
      <c r="F413" s="129"/>
      <c r="G413" s="33"/>
      <c r="H413" s="34"/>
      <c r="I413" s="35"/>
      <c r="J413" s="32"/>
      <c r="K413" s="137"/>
      <c r="L413" s="137"/>
      <c r="M413" s="137"/>
      <c r="N413" s="137"/>
      <c r="O413" s="137"/>
      <c r="P413" s="137"/>
      <c r="Q413" s="137"/>
      <c r="R413" s="137"/>
      <c r="S413" s="137"/>
      <c r="T413" s="137"/>
      <c r="U413" s="137"/>
      <c r="V413" s="137"/>
    </row>
    <row r="414" spans="1:22" s="24" customFormat="1" ht="47.25" customHeight="1">
      <c r="A414" s="32"/>
      <c r="B414" s="32"/>
      <c r="C414" s="32"/>
      <c r="D414" s="32"/>
      <c r="E414" s="32"/>
      <c r="F414" s="129"/>
      <c r="G414" s="33"/>
      <c r="H414" s="34"/>
      <c r="I414" s="35"/>
      <c r="J414" s="32"/>
      <c r="K414" s="137"/>
      <c r="L414" s="137"/>
      <c r="M414" s="137"/>
      <c r="N414" s="137"/>
      <c r="O414" s="137"/>
      <c r="P414" s="137"/>
      <c r="Q414" s="137"/>
      <c r="R414" s="137"/>
      <c r="S414" s="137"/>
      <c r="T414" s="137"/>
      <c r="U414" s="137"/>
      <c r="V414" s="137"/>
    </row>
    <row r="415" spans="1:22" s="24" customFormat="1" ht="47.25" customHeight="1">
      <c r="A415" s="32"/>
      <c r="B415" s="32"/>
      <c r="C415" s="32"/>
      <c r="D415" s="32"/>
      <c r="E415" s="32"/>
      <c r="F415" s="129"/>
      <c r="G415" s="33"/>
      <c r="H415" s="34"/>
      <c r="I415" s="35"/>
      <c r="J415" s="32"/>
      <c r="K415" s="137"/>
      <c r="L415" s="137"/>
      <c r="M415" s="137"/>
      <c r="N415" s="137"/>
      <c r="O415" s="137"/>
      <c r="P415" s="137"/>
      <c r="Q415" s="137"/>
      <c r="R415" s="137"/>
      <c r="S415" s="137"/>
      <c r="T415" s="137"/>
      <c r="U415" s="137"/>
      <c r="V415" s="137"/>
    </row>
    <row r="416" spans="1:22" s="24" customFormat="1" ht="47.25" customHeight="1">
      <c r="A416" s="32"/>
      <c r="B416" s="32"/>
      <c r="C416" s="32"/>
      <c r="D416" s="32"/>
      <c r="E416" s="32"/>
      <c r="F416" s="129"/>
      <c r="G416" s="33"/>
      <c r="H416" s="34"/>
      <c r="I416" s="35"/>
      <c r="J416" s="32"/>
      <c r="K416" s="137"/>
      <c r="L416" s="137"/>
      <c r="M416" s="137"/>
      <c r="N416" s="137"/>
      <c r="O416" s="137"/>
      <c r="P416" s="137"/>
      <c r="Q416" s="137"/>
      <c r="R416" s="137"/>
      <c r="S416" s="137"/>
      <c r="T416" s="137"/>
      <c r="U416" s="137"/>
      <c r="V416" s="137"/>
    </row>
    <row r="417" spans="1:22" s="24" customFormat="1" ht="47.25" customHeight="1">
      <c r="A417" s="32"/>
      <c r="B417" s="32"/>
      <c r="C417" s="32"/>
      <c r="D417" s="32"/>
      <c r="E417" s="32"/>
      <c r="F417" s="129"/>
      <c r="G417" s="33"/>
      <c r="H417" s="34"/>
      <c r="I417" s="35"/>
      <c r="J417" s="32"/>
      <c r="K417" s="137"/>
      <c r="L417" s="137"/>
      <c r="M417" s="137"/>
      <c r="N417" s="137"/>
      <c r="O417" s="137"/>
      <c r="P417" s="137"/>
      <c r="Q417" s="137"/>
      <c r="R417" s="137"/>
      <c r="S417" s="137"/>
      <c r="T417" s="137"/>
      <c r="U417" s="137"/>
      <c r="V417" s="137"/>
    </row>
    <row r="418" spans="1:22" s="24" customFormat="1" ht="47.25" customHeight="1">
      <c r="A418" s="32"/>
      <c r="B418" s="32"/>
      <c r="C418" s="32"/>
      <c r="D418" s="32"/>
      <c r="E418" s="32"/>
      <c r="F418" s="129"/>
      <c r="G418" s="33"/>
      <c r="H418" s="34"/>
      <c r="I418" s="35"/>
      <c r="J418" s="32"/>
      <c r="K418" s="137"/>
      <c r="L418" s="137"/>
      <c r="M418" s="137"/>
      <c r="N418" s="137"/>
      <c r="O418" s="137"/>
      <c r="P418" s="137"/>
      <c r="Q418" s="137"/>
      <c r="R418" s="137"/>
      <c r="S418" s="137"/>
      <c r="T418" s="137"/>
      <c r="U418" s="137"/>
      <c r="V418" s="137"/>
    </row>
    <row r="419" spans="1:22" s="24" customFormat="1">
      <c r="A419" s="32"/>
      <c r="B419" s="32"/>
      <c r="C419" s="32"/>
      <c r="D419" s="32"/>
      <c r="E419" s="32"/>
      <c r="F419" s="129"/>
      <c r="G419" s="33"/>
      <c r="H419" s="34"/>
      <c r="I419" s="35"/>
      <c r="J419" s="32"/>
      <c r="K419" s="137"/>
      <c r="L419" s="137"/>
      <c r="M419" s="137"/>
      <c r="N419" s="137"/>
      <c r="O419" s="137"/>
      <c r="P419" s="137"/>
      <c r="Q419" s="137"/>
      <c r="R419" s="137"/>
      <c r="S419" s="137"/>
      <c r="T419" s="137"/>
      <c r="U419" s="137"/>
      <c r="V419" s="137"/>
    </row>
    <row r="420" spans="1:22" s="24" customFormat="1" ht="47.25" customHeight="1">
      <c r="A420" s="32"/>
      <c r="B420" s="32"/>
      <c r="C420" s="32"/>
      <c r="D420" s="32"/>
      <c r="E420" s="32"/>
      <c r="F420" s="129"/>
      <c r="G420" s="33"/>
      <c r="H420" s="34"/>
      <c r="I420" s="35"/>
      <c r="J420" s="32"/>
      <c r="K420" s="137"/>
      <c r="L420" s="137"/>
      <c r="M420" s="137"/>
      <c r="N420" s="137"/>
      <c r="O420" s="137"/>
      <c r="P420" s="137"/>
      <c r="Q420" s="137"/>
      <c r="R420" s="137"/>
      <c r="S420" s="137"/>
      <c r="T420" s="137"/>
      <c r="U420" s="137"/>
      <c r="V420" s="137"/>
    </row>
    <row r="421" spans="1:22" s="24" customFormat="1" ht="47.25" customHeight="1">
      <c r="A421" s="32"/>
      <c r="B421" s="32"/>
      <c r="C421" s="32"/>
      <c r="D421" s="32"/>
      <c r="E421" s="32"/>
      <c r="F421" s="129"/>
      <c r="G421" s="33"/>
      <c r="H421" s="34"/>
      <c r="I421" s="35"/>
      <c r="J421" s="32"/>
      <c r="K421" s="137"/>
      <c r="L421" s="137"/>
      <c r="M421" s="137"/>
      <c r="N421" s="137"/>
      <c r="O421" s="137"/>
      <c r="P421" s="137"/>
      <c r="Q421" s="137"/>
      <c r="R421" s="137"/>
      <c r="S421" s="137"/>
      <c r="T421" s="137"/>
      <c r="U421" s="137"/>
      <c r="V421" s="137"/>
    </row>
    <row r="422" spans="1:22" s="24" customFormat="1" ht="47.25" customHeight="1">
      <c r="A422" s="32"/>
      <c r="B422" s="32"/>
      <c r="C422" s="32"/>
      <c r="D422" s="32"/>
      <c r="E422" s="32"/>
      <c r="F422" s="129"/>
      <c r="G422" s="33"/>
      <c r="H422" s="34"/>
      <c r="I422" s="35"/>
      <c r="J422" s="32"/>
      <c r="K422" s="137"/>
      <c r="L422" s="137"/>
      <c r="M422" s="137"/>
      <c r="N422" s="137"/>
      <c r="O422" s="137"/>
      <c r="P422" s="137"/>
      <c r="Q422" s="137"/>
      <c r="R422" s="137"/>
      <c r="S422" s="137"/>
      <c r="T422" s="137"/>
      <c r="U422" s="137"/>
      <c r="V422" s="137"/>
    </row>
    <row r="423" spans="1:22" s="24" customFormat="1" ht="47.25" customHeight="1">
      <c r="A423" s="32"/>
      <c r="B423" s="32"/>
      <c r="C423" s="32"/>
      <c r="D423" s="32"/>
      <c r="E423" s="32"/>
      <c r="F423" s="129"/>
      <c r="G423" s="33"/>
      <c r="H423" s="34"/>
      <c r="I423" s="35"/>
      <c r="J423" s="32"/>
      <c r="K423" s="137"/>
      <c r="L423" s="137"/>
      <c r="M423" s="137"/>
      <c r="N423" s="137"/>
      <c r="O423" s="137"/>
      <c r="P423" s="137"/>
      <c r="Q423" s="137"/>
      <c r="R423" s="137"/>
      <c r="S423" s="137"/>
      <c r="T423" s="137"/>
      <c r="U423" s="137"/>
      <c r="V423" s="137"/>
    </row>
    <row r="424" spans="1:22" s="24" customFormat="1" ht="47.25" customHeight="1">
      <c r="A424" s="32"/>
      <c r="B424" s="32"/>
      <c r="C424" s="32"/>
      <c r="D424" s="32"/>
      <c r="E424" s="32"/>
      <c r="F424" s="129"/>
      <c r="G424" s="33"/>
      <c r="H424" s="34"/>
      <c r="I424" s="35"/>
      <c r="J424" s="32"/>
      <c r="K424" s="137"/>
      <c r="L424" s="137"/>
      <c r="M424" s="137"/>
      <c r="N424" s="137"/>
      <c r="O424" s="137"/>
      <c r="P424" s="137"/>
      <c r="Q424" s="137"/>
      <c r="R424" s="137"/>
      <c r="S424" s="137"/>
      <c r="T424" s="137"/>
      <c r="U424" s="137"/>
      <c r="V424" s="137"/>
    </row>
    <row r="425" spans="1:22" s="24" customFormat="1" ht="47.25" customHeight="1">
      <c r="A425" s="32"/>
      <c r="B425" s="32"/>
      <c r="C425" s="32"/>
      <c r="D425" s="32"/>
      <c r="E425" s="32"/>
      <c r="F425" s="129"/>
      <c r="G425" s="33"/>
      <c r="H425" s="34"/>
      <c r="I425" s="35"/>
      <c r="J425" s="32"/>
      <c r="K425" s="137"/>
      <c r="L425" s="137"/>
      <c r="M425" s="137"/>
      <c r="N425" s="137"/>
      <c r="O425" s="137"/>
      <c r="P425" s="137"/>
      <c r="Q425" s="137"/>
      <c r="R425" s="137"/>
      <c r="S425" s="137"/>
      <c r="T425" s="137"/>
      <c r="U425" s="137"/>
      <c r="V425" s="137"/>
    </row>
    <row r="426" spans="1:22" s="24" customFormat="1" ht="47.25" customHeight="1">
      <c r="A426" s="32"/>
      <c r="B426" s="32"/>
      <c r="C426" s="32"/>
      <c r="D426" s="32"/>
      <c r="E426" s="32"/>
      <c r="F426" s="129"/>
      <c r="G426" s="33"/>
      <c r="H426" s="34"/>
      <c r="I426" s="35"/>
      <c r="J426" s="32"/>
      <c r="K426" s="137"/>
      <c r="L426" s="137"/>
      <c r="M426" s="137"/>
      <c r="N426" s="137"/>
      <c r="O426" s="137"/>
      <c r="P426" s="137"/>
      <c r="Q426" s="137"/>
      <c r="R426" s="137"/>
      <c r="S426" s="137"/>
      <c r="T426" s="137"/>
      <c r="U426" s="137"/>
      <c r="V426" s="137"/>
    </row>
    <row r="427" spans="1:22" s="24" customFormat="1" ht="47.25" customHeight="1">
      <c r="A427" s="32"/>
      <c r="B427" s="32"/>
      <c r="C427" s="32"/>
      <c r="D427" s="32"/>
      <c r="E427" s="32"/>
      <c r="F427" s="129"/>
      <c r="G427" s="33"/>
      <c r="H427" s="34"/>
      <c r="I427" s="35"/>
      <c r="J427" s="32"/>
      <c r="K427" s="137"/>
      <c r="L427" s="137"/>
      <c r="M427" s="137"/>
      <c r="N427" s="137"/>
      <c r="O427" s="137"/>
      <c r="P427" s="137"/>
      <c r="Q427" s="137"/>
      <c r="R427" s="137"/>
      <c r="S427" s="137"/>
      <c r="T427" s="137"/>
      <c r="U427" s="137"/>
      <c r="V427" s="137"/>
    </row>
    <row r="428" spans="1:22" s="24" customFormat="1" ht="96.75" customHeight="1">
      <c r="A428" s="32"/>
      <c r="B428" s="32"/>
      <c r="C428" s="32"/>
      <c r="D428" s="32"/>
      <c r="E428" s="32"/>
      <c r="F428" s="129"/>
      <c r="G428" s="33"/>
      <c r="H428" s="34"/>
      <c r="I428" s="35"/>
      <c r="J428" s="32"/>
      <c r="K428" s="137"/>
      <c r="L428" s="137"/>
      <c r="M428" s="137"/>
      <c r="N428" s="137"/>
      <c r="O428" s="137"/>
      <c r="P428" s="137"/>
      <c r="Q428" s="137"/>
      <c r="R428" s="137"/>
      <c r="S428" s="137"/>
      <c r="T428" s="137"/>
      <c r="U428" s="137"/>
      <c r="V428" s="137"/>
    </row>
    <row r="429" spans="1:22" s="24" customFormat="1">
      <c r="A429" s="32"/>
      <c r="B429" s="32"/>
      <c r="C429" s="32"/>
      <c r="D429" s="32"/>
      <c r="E429" s="32"/>
      <c r="F429" s="129"/>
      <c r="G429" s="33"/>
      <c r="H429" s="34"/>
      <c r="I429" s="35"/>
      <c r="J429" s="32"/>
      <c r="K429" s="137"/>
      <c r="L429" s="137"/>
      <c r="M429" s="137"/>
      <c r="N429" s="137"/>
      <c r="O429" s="137"/>
      <c r="P429" s="137"/>
      <c r="Q429" s="137"/>
      <c r="R429" s="137"/>
      <c r="S429" s="137"/>
      <c r="T429" s="137"/>
      <c r="U429" s="137"/>
      <c r="V429" s="137"/>
    </row>
    <row r="430" spans="1:22" s="24" customFormat="1" ht="47.25" customHeight="1">
      <c r="A430" s="32"/>
      <c r="B430" s="32"/>
      <c r="C430" s="32"/>
      <c r="D430" s="32"/>
      <c r="E430" s="32"/>
      <c r="F430" s="129"/>
      <c r="G430" s="33"/>
      <c r="H430" s="34"/>
      <c r="I430" s="35"/>
      <c r="J430" s="32"/>
      <c r="K430" s="137"/>
      <c r="L430" s="137"/>
      <c r="M430" s="137"/>
      <c r="N430" s="137"/>
      <c r="O430" s="137"/>
      <c r="P430" s="137"/>
      <c r="Q430" s="137"/>
      <c r="R430" s="137"/>
      <c r="S430" s="137"/>
      <c r="T430" s="137"/>
      <c r="U430" s="137"/>
      <c r="V430" s="137"/>
    </row>
    <row r="431" spans="1:22" s="24" customFormat="1" ht="47.25" customHeight="1">
      <c r="A431" s="32"/>
      <c r="B431" s="32"/>
      <c r="C431" s="32"/>
      <c r="D431" s="32"/>
      <c r="E431" s="32"/>
      <c r="F431" s="129"/>
      <c r="G431" s="33"/>
      <c r="H431" s="34"/>
      <c r="I431" s="35"/>
      <c r="J431" s="32"/>
      <c r="K431" s="137"/>
      <c r="L431" s="137"/>
      <c r="M431" s="137"/>
      <c r="N431" s="137"/>
      <c r="O431" s="137"/>
      <c r="P431" s="137"/>
      <c r="Q431" s="137"/>
      <c r="R431" s="137"/>
      <c r="S431" s="137"/>
      <c r="T431" s="137"/>
      <c r="U431" s="137"/>
      <c r="V431" s="137"/>
    </row>
    <row r="432" spans="1:22" s="24" customFormat="1" ht="47.25" customHeight="1">
      <c r="A432" s="32"/>
      <c r="B432" s="32"/>
      <c r="C432" s="32"/>
      <c r="D432" s="32"/>
      <c r="E432" s="32"/>
      <c r="F432" s="129"/>
      <c r="G432" s="33"/>
      <c r="H432" s="34"/>
      <c r="I432" s="35"/>
      <c r="J432" s="32"/>
      <c r="K432" s="137"/>
      <c r="L432" s="137"/>
      <c r="M432" s="137"/>
      <c r="N432" s="137"/>
      <c r="O432" s="137"/>
      <c r="P432" s="137"/>
      <c r="Q432" s="137"/>
      <c r="R432" s="137"/>
      <c r="S432" s="137"/>
      <c r="T432" s="137"/>
      <c r="U432" s="137"/>
      <c r="V432" s="137"/>
    </row>
    <row r="433" spans="1:22" s="24" customFormat="1" ht="35.25" customHeight="1">
      <c r="A433" s="32"/>
      <c r="B433" s="32"/>
      <c r="C433" s="32"/>
      <c r="D433" s="32"/>
      <c r="E433" s="32"/>
      <c r="F433" s="129"/>
      <c r="G433" s="33"/>
      <c r="H433" s="34"/>
      <c r="I433" s="35"/>
      <c r="J433" s="32"/>
      <c r="K433" s="137"/>
      <c r="L433" s="137"/>
      <c r="M433" s="137"/>
      <c r="N433" s="137"/>
      <c r="O433" s="137"/>
      <c r="P433" s="137"/>
      <c r="Q433" s="137"/>
      <c r="R433" s="137"/>
      <c r="S433" s="137"/>
      <c r="T433" s="137"/>
      <c r="U433" s="137"/>
      <c r="V433" s="137"/>
    </row>
    <row r="434" spans="1:22" s="24" customFormat="1" ht="47.25" customHeight="1">
      <c r="A434" s="32"/>
      <c r="B434" s="32"/>
      <c r="C434" s="32"/>
      <c r="D434" s="32"/>
      <c r="E434" s="32"/>
      <c r="F434" s="129"/>
      <c r="G434" s="33"/>
      <c r="H434" s="34"/>
      <c r="I434" s="35"/>
      <c r="J434" s="32"/>
      <c r="K434" s="137"/>
      <c r="L434" s="137"/>
      <c r="M434" s="137"/>
      <c r="N434" s="137"/>
      <c r="O434" s="137"/>
      <c r="P434" s="137"/>
      <c r="Q434" s="137"/>
      <c r="R434" s="137"/>
      <c r="S434" s="137"/>
      <c r="T434" s="137"/>
      <c r="U434" s="137"/>
      <c r="V434" s="137"/>
    </row>
    <row r="435" spans="1:22" s="24" customFormat="1" ht="47.25" customHeight="1">
      <c r="A435" s="32"/>
      <c r="B435" s="32"/>
      <c r="C435" s="32"/>
      <c r="D435" s="32"/>
      <c r="E435" s="32"/>
      <c r="F435" s="129"/>
      <c r="G435" s="33"/>
      <c r="H435" s="34"/>
      <c r="I435" s="35"/>
      <c r="J435" s="32"/>
      <c r="K435" s="137"/>
      <c r="L435" s="137"/>
      <c r="M435" s="137"/>
      <c r="N435" s="137"/>
      <c r="O435" s="137"/>
      <c r="P435" s="137"/>
      <c r="Q435" s="137"/>
      <c r="R435" s="137"/>
      <c r="S435" s="137"/>
      <c r="T435" s="137"/>
      <c r="U435" s="137"/>
      <c r="V435" s="137"/>
    </row>
    <row r="436" spans="1:22" s="24" customFormat="1">
      <c r="A436" s="32"/>
      <c r="B436" s="32"/>
      <c r="C436" s="32"/>
      <c r="D436" s="32"/>
      <c r="E436" s="32"/>
      <c r="F436" s="129"/>
      <c r="G436" s="33"/>
      <c r="H436" s="34"/>
      <c r="I436" s="35"/>
      <c r="J436" s="32"/>
      <c r="K436" s="137"/>
      <c r="L436" s="137"/>
      <c r="M436" s="137"/>
      <c r="N436" s="137"/>
      <c r="O436" s="137"/>
      <c r="P436" s="137"/>
      <c r="Q436" s="137"/>
      <c r="R436" s="137"/>
      <c r="S436" s="137"/>
      <c r="T436" s="137"/>
      <c r="U436" s="137"/>
      <c r="V436" s="137"/>
    </row>
    <row r="437" spans="1:22" s="24" customFormat="1" ht="92.25" customHeight="1">
      <c r="A437" s="32"/>
      <c r="B437" s="32"/>
      <c r="C437" s="32"/>
      <c r="D437" s="32"/>
      <c r="E437" s="32"/>
      <c r="F437" s="129"/>
      <c r="G437" s="33"/>
      <c r="H437" s="34"/>
      <c r="I437" s="35"/>
      <c r="J437" s="32"/>
      <c r="K437" s="137"/>
      <c r="L437" s="137"/>
      <c r="M437" s="137"/>
      <c r="N437" s="137"/>
      <c r="O437" s="137"/>
      <c r="P437" s="137"/>
      <c r="Q437" s="137"/>
      <c r="R437" s="137"/>
      <c r="S437" s="137"/>
      <c r="T437" s="137"/>
      <c r="U437" s="137"/>
      <c r="V437" s="137"/>
    </row>
    <row r="438" spans="1:22" s="24" customFormat="1">
      <c r="A438" s="32"/>
      <c r="B438" s="32"/>
      <c r="C438" s="32"/>
      <c r="D438" s="32"/>
      <c r="E438" s="32"/>
      <c r="F438" s="129"/>
      <c r="G438" s="33"/>
      <c r="H438" s="34"/>
      <c r="I438" s="35"/>
      <c r="J438" s="32"/>
      <c r="K438" s="137"/>
      <c r="L438" s="137"/>
      <c r="M438" s="137"/>
      <c r="N438" s="137"/>
      <c r="O438" s="137"/>
      <c r="P438" s="137"/>
      <c r="Q438" s="137"/>
      <c r="R438" s="137"/>
      <c r="S438" s="137"/>
      <c r="T438" s="137"/>
      <c r="U438" s="137"/>
      <c r="V438" s="137"/>
    </row>
    <row r="439" spans="1:22" s="24" customFormat="1">
      <c r="A439" s="32"/>
      <c r="B439" s="32"/>
      <c r="C439" s="32"/>
      <c r="D439" s="32"/>
      <c r="E439" s="32"/>
      <c r="F439" s="129"/>
      <c r="G439" s="33"/>
      <c r="H439" s="34"/>
      <c r="I439" s="35"/>
      <c r="J439" s="32"/>
      <c r="K439" s="137"/>
      <c r="L439" s="137"/>
      <c r="M439" s="137"/>
      <c r="N439" s="137"/>
      <c r="O439" s="137"/>
      <c r="P439" s="137"/>
      <c r="Q439" s="137"/>
      <c r="R439" s="137"/>
      <c r="S439" s="137"/>
      <c r="T439" s="137"/>
      <c r="U439" s="137"/>
      <c r="V439" s="137"/>
    </row>
    <row r="440" spans="1:22" s="24" customFormat="1" ht="47.25" customHeight="1">
      <c r="A440" s="32"/>
      <c r="B440" s="32"/>
      <c r="C440" s="32"/>
      <c r="D440" s="32"/>
      <c r="E440" s="32"/>
      <c r="F440" s="129"/>
      <c r="G440" s="33"/>
      <c r="H440" s="34"/>
      <c r="I440" s="35"/>
      <c r="J440" s="32"/>
      <c r="K440" s="137"/>
      <c r="L440" s="137"/>
      <c r="M440" s="137"/>
      <c r="N440" s="137"/>
      <c r="O440" s="137"/>
      <c r="P440" s="137"/>
      <c r="Q440" s="137"/>
      <c r="R440" s="137"/>
      <c r="S440" s="137"/>
      <c r="T440" s="137"/>
      <c r="U440" s="137"/>
      <c r="V440" s="137"/>
    </row>
    <row r="441" spans="1:22" s="24" customFormat="1" ht="47.25" customHeight="1">
      <c r="A441" s="32"/>
      <c r="B441" s="32"/>
      <c r="C441" s="32"/>
      <c r="D441" s="32"/>
      <c r="E441" s="32"/>
      <c r="F441" s="129"/>
      <c r="G441" s="33"/>
      <c r="H441" s="34"/>
      <c r="I441" s="35"/>
      <c r="J441" s="32"/>
      <c r="K441" s="137"/>
      <c r="L441" s="137"/>
      <c r="M441" s="137"/>
      <c r="N441" s="137"/>
      <c r="O441" s="137"/>
      <c r="P441" s="137"/>
      <c r="Q441" s="137"/>
      <c r="R441" s="137"/>
      <c r="S441" s="137"/>
      <c r="T441" s="137"/>
      <c r="U441" s="137"/>
      <c r="V441" s="137"/>
    </row>
    <row r="442" spans="1:22" s="24" customFormat="1">
      <c r="A442" s="32"/>
      <c r="B442" s="32"/>
      <c r="C442" s="32"/>
      <c r="D442" s="32"/>
      <c r="E442" s="32"/>
      <c r="F442" s="129"/>
      <c r="G442" s="33"/>
      <c r="H442" s="34"/>
      <c r="I442" s="35"/>
      <c r="J442" s="32"/>
      <c r="K442" s="137"/>
      <c r="L442" s="137"/>
      <c r="M442" s="137"/>
      <c r="N442" s="137"/>
      <c r="O442" s="137"/>
      <c r="P442" s="137"/>
      <c r="Q442" s="137"/>
      <c r="R442" s="137"/>
      <c r="S442" s="137"/>
      <c r="T442" s="137"/>
      <c r="U442" s="137"/>
      <c r="V442" s="137"/>
    </row>
    <row r="443" spans="1:22" s="24" customFormat="1" ht="47.25" customHeight="1">
      <c r="A443" s="32"/>
      <c r="B443" s="32"/>
      <c r="C443" s="32"/>
      <c r="D443" s="32"/>
      <c r="E443" s="32"/>
      <c r="F443" s="129"/>
      <c r="G443" s="33"/>
      <c r="H443" s="34"/>
      <c r="I443" s="35"/>
      <c r="J443" s="32"/>
      <c r="K443" s="137"/>
      <c r="L443" s="137"/>
      <c r="M443" s="137"/>
      <c r="N443" s="137"/>
      <c r="O443" s="137"/>
      <c r="P443" s="137"/>
      <c r="Q443" s="137"/>
      <c r="R443" s="137"/>
      <c r="S443" s="137"/>
      <c r="T443" s="137"/>
      <c r="U443" s="137"/>
      <c r="V443" s="137"/>
    </row>
    <row r="444" spans="1:22" s="24" customFormat="1" ht="47.25" customHeight="1">
      <c r="A444" s="32"/>
      <c r="B444" s="32"/>
      <c r="C444" s="32"/>
      <c r="D444" s="32"/>
      <c r="E444" s="32"/>
      <c r="F444" s="129"/>
      <c r="G444" s="33"/>
      <c r="H444" s="34"/>
      <c r="I444" s="35"/>
      <c r="J444" s="32"/>
      <c r="K444" s="137"/>
      <c r="L444" s="137"/>
      <c r="M444" s="137"/>
      <c r="N444" s="137"/>
      <c r="O444" s="137"/>
      <c r="P444" s="137"/>
      <c r="Q444" s="137"/>
      <c r="R444" s="137"/>
      <c r="S444" s="137"/>
      <c r="T444" s="137"/>
      <c r="U444" s="137"/>
      <c r="V444" s="137"/>
    </row>
    <row r="445" spans="1:22" s="24" customFormat="1" ht="47.25" customHeight="1">
      <c r="A445" s="32"/>
      <c r="B445" s="32"/>
      <c r="C445" s="32"/>
      <c r="D445" s="32"/>
      <c r="E445" s="32"/>
      <c r="F445" s="129"/>
      <c r="G445" s="33"/>
      <c r="H445" s="34"/>
      <c r="I445" s="35"/>
      <c r="J445" s="32"/>
      <c r="K445" s="137"/>
      <c r="L445" s="137"/>
      <c r="M445" s="137"/>
      <c r="N445" s="137"/>
      <c r="O445" s="137"/>
      <c r="P445" s="137"/>
      <c r="Q445" s="137"/>
      <c r="R445" s="137"/>
      <c r="S445" s="137"/>
      <c r="T445" s="137"/>
      <c r="U445" s="137"/>
      <c r="V445" s="137"/>
    </row>
    <row r="446" spans="1:22" s="24" customFormat="1" ht="30" customHeight="1">
      <c r="A446" s="32"/>
      <c r="B446" s="32"/>
      <c r="C446" s="32"/>
      <c r="D446" s="32"/>
      <c r="E446" s="32"/>
      <c r="F446" s="129"/>
      <c r="G446" s="33"/>
      <c r="H446" s="34"/>
      <c r="I446" s="35"/>
      <c r="J446" s="32"/>
      <c r="K446" s="137"/>
      <c r="L446" s="137"/>
      <c r="M446" s="137"/>
      <c r="N446" s="137"/>
      <c r="O446" s="137"/>
      <c r="P446" s="137"/>
      <c r="Q446" s="137"/>
      <c r="R446" s="137"/>
      <c r="S446" s="137"/>
      <c r="T446" s="137"/>
      <c r="U446" s="137"/>
      <c r="V446" s="137"/>
    </row>
    <row r="447" spans="1:22" s="24" customFormat="1" ht="78.75" customHeight="1">
      <c r="A447" s="32"/>
      <c r="B447" s="32"/>
      <c r="C447" s="32"/>
      <c r="D447" s="32"/>
      <c r="E447" s="32"/>
      <c r="F447" s="129"/>
      <c r="G447" s="33"/>
      <c r="H447" s="34"/>
      <c r="I447" s="35"/>
      <c r="J447" s="32"/>
      <c r="K447" s="137"/>
      <c r="L447" s="137"/>
      <c r="M447" s="137"/>
      <c r="N447" s="137"/>
      <c r="O447" s="137"/>
      <c r="P447" s="137"/>
      <c r="Q447" s="137"/>
      <c r="R447" s="137"/>
      <c r="S447" s="137"/>
      <c r="T447" s="137"/>
      <c r="U447" s="137"/>
      <c r="V447" s="137"/>
    </row>
    <row r="448" spans="1:22" s="24" customFormat="1" ht="47.25" customHeight="1">
      <c r="A448" s="32"/>
      <c r="B448" s="32"/>
      <c r="C448" s="32"/>
      <c r="D448" s="32"/>
      <c r="E448" s="32"/>
      <c r="F448" s="129"/>
      <c r="G448" s="33"/>
      <c r="H448" s="34"/>
      <c r="I448" s="35"/>
      <c r="J448" s="32"/>
      <c r="K448" s="137"/>
      <c r="L448" s="137"/>
      <c r="M448" s="137"/>
      <c r="N448" s="137"/>
      <c r="O448" s="137"/>
      <c r="P448" s="137"/>
      <c r="Q448" s="137"/>
      <c r="R448" s="137"/>
      <c r="S448" s="137"/>
      <c r="T448" s="137"/>
      <c r="U448" s="137"/>
      <c r="V448" s="137"/>
    </row>
    <row r="449" spans="1:22" s="24" customFormat="1">
      <c r="A449" s="32"/>
      <c r="B449" s="32"/>
      <c r="C449" s="32"/>
      <c r="D449" s="32"/>
      <c r="E449" s="32"/>
      <c r="F449" s="129"/>
      <c r="G449" s="33"/>
      <c r="H449" s="34"/>
      <c r="I449" s="35"/>
      <c r="J449" s="32"/>
      <c r="K449" s="137"/>
      <c r="L449" s="137"/>
      <c r="M449" s="137"/>
      <c r="N449" s="137"/>
      <c r="O449" s="137"/>
      <c r="P449" s="137"/>
      <c r="Q449" s="137"/>
      <c r="R449" s="137"/>
      <c r="S449" s="137"/>
      <c r="T449" s="137"/>
      <c r="U449" s="137"/>
      <c r="V449" s="137"/>
    </row>
    <row r="450" spans="1:22" s="24" customFormat="1" ht="47.25" customHeight="1">
      <c r="A450" s="32"/>
      <c r="B450" s="32"/>
      <c r="C450" s="32"/>
      <c r="D450" s="32"/>
      <c r="E450" s="32"/>
      <c r="F450" s="129"/>
      <c r="G450" s="33"/>
      <c r="H450" s="34"/>
      <c r="I450" s="35"/>
      <c r="J450" s="32"/>
      <c r="K450" s="137"/>
      <c r="L450" s="137"/>
      <c r="M450" s="137"/>
      <c r="N450" s="137"/>
      <c r="O450" s="137"/>
      <c r="P450" s="137"/>
      <c r="Q450" s="137"/>
      <c r="R450" s="137"/>
      <c r="S450" s="137"/>
      <c r="T450" s="137"/>
      <c r="U450" s="137"/>
      <c r="V450" s="137"/>
    </row>
    <row r="451" spans="1:22" s="24" customFormat="1" ht="47.25" customHeight="1">
      <c r="A451" s="32"/>
      <c r="B451" s="32"/>
      <c r="C451" s="32"/>
      <c r="D451" s="32"/>
      <c r="E451" s="32"/>
      <c r="F451" s="129"/>
      <c r="G451" s="33"/>
      <c r="H451" s="34"/>
      <c r="I451" s="35"/>
      <c r="J451" s="32"/>
      <c r="K451" s="137"/>
      <c r="L451" s="137"/>
      <c r="M451" s="137"/>
      <c r="N451" s="137"/>
      <c r="O451" s="137"/>
      <c r="P451" s="137"/>
      <c r="Q451" s="137"/>
      <c r="R451" s="137"/>
      <c r="S451" s="137"/>
      <c r="T451" s="137"/>
      <c r="U451" s="137"/>
      <c r="V451" s="137"/>
    </row>
    <row r="452" spans="1:22" s="24" customFormat="1" ht="47.25" customHeight="1">
      <c r="A452" s="32"/>
      <c r="B452" s="32"/>
      <c r="C452" s="32"/>
      <c r="D452" s="32"/>
      <c r="E452" s="32"/>
      <c r="F452" s="129"/>
      <c r="G452" s="33"/>
      <c r="H452" s="34"/>
      <c r="I452" s="35"/>
      <c r="J452" s="32"/>
      <c r="K452" s="137"/>
      <c r="L452" s="137"/>
      <c r="M452" s="137"/>
      <c r="N452" s="137"/>
      <c r="O452" s="137"/>
      <c r="P452" s="137"/>
      <c r="Q452" s="137"/>
      <c r="R452" s="137"/>
      <c r="S452" s="137"/>
      <c r="T452" s="137"/>
      <c r="U452" s="137"/>
      <c r="V452" s="137"/>
    </row>
    <row r="453" spans="1:22" s="24" customFormat="1">
      <c r="A453" s="32"/>
      <c r="B453" s="32"/>
      <c r="C453" s="32"/>
      <c r="D453" s="32"/>
      <c r="E453" s="32"/>
      <c r="F453" s="129"/>
      <c r="G453" s="33"/>
      <c r="H453" s="34"/>
      <c r="I453" s="35"/>
      <c r="J453" s="32"/>
      <c r="K453" s="137"/>
      <c r="L453" s="137"/>
      <c r="M453" s="137"/>
      <c r="N453" s="137"/>
      <c r="O453" s="137"/>
      <c r="P453" s="137"/>
      <c r="Q453" s="137"/>
      <c r="R453" s="137"/>
      <c r="S453" s="137"/>
      <c r="T453" s="137"/>
      <c r="U453" s="137"/>
      <c r="V453" s="137"/>
    </row>
    <row r="454" spans="1:22">
      <c r="A454" s="137"/>
      <c r="B454" s="139"/>
      <c r="C454" s="137"/>
      <c r="D454" s="137"/>
      <c r="E454" s="137"/>
      <c r="F454" s="140"/>
      <c r="G454" s="137"/>
      <c r="H454" s="137"/>
      <c r="I454" s="137"/>
      <c r="J454" s="137"/>
      <c r="K454" s="137"/>
      <c r="L454" s="137"/>
      <c r="M454" s="137"/>
      <c r="N454" s="137"/>
      <c r="O454" s="137"/>
      <c r="P454" s="137"/>
      <c r="Q454" s="137"/>
      <c r="R454" s="137"/>
      <c r="S454" s="137"/>
      <c r="T454" s="137"/>
      <c r="U454" s="137"/>
      <c r="V454" s="137"/>
    </row>
    <row r="455" spans="1:22">
      <c r="A455" s="137"/>
      <c r="B455" s="139"/>
      <c r="C455" s="137"/>
      <c r="D455" s="137"/>
      <c r="E455" s="137"/>
      <c r="F455" s="140"/>
      <c r="G455" s="137"/>
      <c r="H455" s="137"/>
      <c r="I455" s="137"/>
      <c r="J455" s="137"/>
      <c r="K455" s="137"/>
      <c r="L455" s="137"/>
      <c r="M455" s="137"/>
      <c r="N455" s="137"/>
      <c r="O455" s="137"/>
      <c r="P455" s="137"/>
      <c r="Q455" s="137"/>
      <c r="R455" s="137"/>
      <c r="S455" s="137"/>
      <c r="T455" s="137"/>
      <c r="U455" s="137"/>
      <c r="V455" s="137"/>
    </row>
  </sheetData>
  <mergeCells count="4">
    <mergeCell ref="A1:C1"/>
    <mergeCell ref="D1:L1"/>
    <mergeCell ref="M1:P1"/>
    <mergeCell ref="Q1:T1"/>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06" operator="containsText" text="U" id="{526F7EF8-F061-4F25-8AC6-483405C7DCAD}">
            <xm:f>NOT(ISERROR(SEARCH("U",Complete!S9)))</xm:f>
            <x14:dxf>
              <fill>
                <patternFill>
                  <bgColor rgb="FFFF0000"/>
                </patternFill>
              </fill>
            </x14:dxf>
          </x14:cfRule>
          <x14:cfRule type="containsText" priority="107" operator="containsText" text="C" id="{93663830-B1FF-46DD-8452-80B104C0AC46}">
            <xm:f>NOT(ISERROR(SEARCH("C",Complete!S9)))</xm:f>
            <x14:dxf>
              <fill>
                <patternFill>
                  <bgColor theme="0" tint="-0.14996795556505021"/>
                </patternFill>
              </fill>
            </x14:dxf>
          </x14:cfRule>
          <x14:cfRule type="containsText" priority="108" operator="containsText" text="B" id="{3D6FF884-8CFA-4A74-AE8B-EAE21E9AE3A5}">
            <xm:f>NOT(ISERROR(SEARCH("B",Complete!S9)))</xm:f>
            <x14:dxf>
              <fill>
                <patternFill>
                  <bgColor rgb="FF0070C0"/>
                </patternFill>
              </fill>
            </x14:dxf>
          </x14:cfRule>
          <x14:cfRule type="containsText" priority="109" operator="containsText" text="A" id="{4C3710F3-4E0D-4F9D-94DD-C08BF0449467}">
            <xm:f>NOT(ISERROR(SEARCH("A",Complete!S9)))</xm:f>
            <x14:dxf>
              <fill>
                <patternFill>
                  <bgColor rgb="FF92D050"/>
                </patternFill>
              </fill>
            </x14:dxf>
          </x14:cfRule>
          <xm:sqref>K5 K10 K29:K53</xm:sqref>
        </x14:conditionalFormatting>
        <x14:conditionalFormatting xmlns:xm="http://schemas.microsoft.com/office/excel/2006/main">
          <x14:cfRule type="containsText" priority="98" operator="containsText" text="U" id="{C606479D-8163-47BA-A913-D0FE38449CD2}">
            <xm:f>NOT(ISERROR(SEARCH("U",Complete!S7)))</xm:f>
            <x14:dxf>
              <fill>
                <patternFill>
                  <bgColor rgb="FFFF0000"/>
                </patternFill>
              </fill>
            </x14:dxf>
          </x14:cfRule>
          <x14:cfRule type="containsText" priority="99" operator="containsText" text="C" id="{28156199-3D00-4122-998B-8E31A99C8200}">
            <xm:f>NOT(ISERROR(SEARCH("C",Complete!S7)))</xm:f>
            <x14:dxf>
              <fill>
                <patternFill>
                  <bgColor theme="0" tint="-0.14996795556505021"/>
                </patternFill>
              </fill>
            </x14:dxf>
          </x14:cfRule>
          <x14:cfRule type="containsText" priority="100" operator="containsText" text="B" id="{B8ABA21F-9266-4940-9F49-4ED6DE70007B}">
            <xm:f>NOT(ISERROR(SEARCH("B",Complete!S7)))</xm:f>
            <x14:dxf>
              <fill>
                <patternFill>
                  <bgColor rgb="FF0070C0"/>
                </patternFill>
              </fill>
            </x14:dxf>
          </x14:cfRule>
          <x14:cfRule type="containsText" priority="101" operator="containsText" text="A" id="{087E7EB9-63C4-4302-A3DA-E269482C56AA}">
            <xm:f>NOT(ISERROR(SEARCH("A",Complete!S7)))</xm:f>
            <x14:dxf>
              <fill>
                <patternFill>
                  <bgColor rgb="FF92D050"/>
                </patternFill>
              </fill>
            </x14:dxf>
          </x14:cfRule>
          <xm:sqref>K3</xm:sqref>
        </x14:conditionalFormatting>
        <x14:conditionalFormatting xmlns:xm="http://schemas.microsoft.com/office/excel/2006/main">
          <x14:cfRule type="containsText" priority="94" operator="containsText" text="U" id="{36B6ABAF-05A6-419D-9EDE-0E4E6FB69294}">
            <xm:f>NOT(ISERROR(SEARCH("U",Complete!S8)))</xm:f>
            <x14:dxf>
              <fill>
                <patternFill>
                  <bgColor rgb="FFFF0000"/>
                </patternFill>
              </fill>
            </x14:dxf>
          </x14:cfRule>
          <x14:cfRule type="containsText" priority="95" operator="containsText" text="C" id="{00F8CA02-AB8B-41AD-91E3-BE3AAB0FB781}">
            <xm:f>NOT(ISERROR(SEARCH("C",Complete!S8)))</xm:f>
            <x14:dxf>
              <fill>
                <patternFill>
                  <bgColor theme="0" tint="-0.14996795556505021"/>
                </patternFill>
              </fill>
            </x14:dxf>
          </x14:cfRule>
          <x14:cfRule type="containsText" priority="96" operator="containsText" text="B" id="{6CCE859D-0D35-49A9-A5C1-33F2B6F17763}">
            <xm:f>NOT(ISERROR(SEARCH("B",Complete!S8)))</xm:f>
            <x14:dxf>
              <fill>
                <patternFill>
                  <bgColor rgb="FF0070C0"/>
                </patternFill>
              </fill>
            </x14:dxf>
          </x14:cfRule>
          <x14:cfRule type="containsText" priority="97" operator="containsText" text="A" id="{8EF5A491-3CF2-4C6F-87C8-98244887EC63}">
            <xm:f>NOT(ISERROR(SEARCH("A",Complete!S8)))</xm:f>
            <x14:dxf>
              <fill>
                <patternFill>
                  <bgColor rgb="FF92D050"/>
                </patternFill>
              </fill>
            </x14:dxf>
          </x14:cfRule>
          <xm:sqref>K4</xm:sqref>
        </x14:conditionalFormatting>
        <x14:conditionalFormatting xmlns:xm="http://schemas.microsoft.com/office/excel/2006/main">
          <x14:cfRule type="containsText" priority="90" operator="containsText" text="U" id="{E5198FC4-397A-48C4-B0E0-046ADCAA225F}">
            <xm:f>NOT(ISERROR(SEARCH("U",Complete!S10)))</xm:f>
            <x14:dxf>
              <fill>
                <patternFill>
                  <bgColor rgb="FFFF0000"/>
                </patternFill>
              </fill>
            </x14:dxf>
          </x14:cfRule>
          <x14:cfRule type="containsText" priority="91" operator="containsText" text="C" id="{A1AC2BEC-B2FB-42C6-81EC-1FA7F572844B}">
            <xm:f>NOT(ISERROR(SEARCH("C",Complete!S10)))</xm:f>
            <x14:dxf>
              <fill>
                <patternFill>
                  <bgColor theme="0" tint="-0.14996795556505021"/>
                </patternFill>
              </fill>
            </x14:dxf>
          </x14:cfRule>
          <x14:cfRule type="containsText" priority="92" operator="containsText" text="B" id="{BCB47C0D-59B5-4631-8CC4-2858B54A1CB0}">
            <xm:f>NOT(ISERROR(SEARCH("B",Complete!S10)))</xm:f>
            <x14:dxf>
              <fill>
                <patternFill>
                  <bgColor rgb="FF0070C0"/>
                </patternFill>
              </fill>
            </x14:dxf>
          </x14:cfRule>
          <x14:cfRule type="containsText" priority="93" operator="containsText" text="A" id="{F7A492FE-D277-4213-81D7-B4825D4B82B2}">
            <xm:f>NOT(ISERROR(SEARCH("A",Complete!S10)))</xm:f>
            <x14:dxf>
              <fill>
                <patternFill>
                  <bgColor rgb="FF92D050"/>
                </patternFill>
              </fill>
            </x14:dxf>
          </x14:cfRule>
          <xm:sqref>K6</xm:sqref>
        </x14:conditionalFormatting>
        <x14:conditionalFormatting xmlns:xm="http://schemas.microsoft.com/office/excel/2006/main">
          <x14:cfRule type="containsText" priority="86" operator="containsText" text="U" id="{C944D495-450C-44D4-A868-7C4592A04D62}">
            <xm:f>NOT(ISERROR(SEARCH("U",Complete!S11)))</xm:f>
            <x14:dxf>
              <fill>
                <patternFill>
                  <bgColor rgb="FFFF0000"/>
                </patternFill>
              </fill>
            </x14:dxf>
          </x14:cfRule>
          <x14:cfRule type="containsText" priority="87" operator="containsText" text="C" id="{8535B5FF-F415-4CB9-9CF2-D406F62150DD}">
            <xm:f>NOT(ISERROR(SEARCH("C",Complete!S11)))</xm:f>
            <x14:dxf>
              <fill>
                <patternFill>
                  <bgColor theme="0" tint="-0.14996795556505021"/>
                </patternFill>
              </fill>
            </x14:dxf>
          </x14:cfRule>
          <x14:cfRule type="containsText" priority="88" operator="containsText" text="B" id="{69A5778B-8513-4DCF-844D-7FFE63ACE2E6}">
            <xm:f>NOT(ISERROR(SEARCH("B",Complete!S11)))</xm:f>
            <x14:dxf>
              <fill>
                <patternFill>
                  <bgColor rgb="FF0070C0"/>
                </patternFill>
              </fill>
            </x14:dxf>
          </x14:cfRule>
          <x14:cfRule type="containsText" priority="89" operator="containsText" text="A" id="{C3B9A710-E6BC-428F-9F9F-6DE41FC97397}">
            <xm:f>NOT(ISERROR(SEARCH("A",Complete!S11)))</xm:f>
            <x14:dxf>
              <fill>
                <patternFill>
                  <bgColor rgb="FF92D050"/>
                </patternFill>
              </fill>
            </x14:dxf>
          </x14:cfRule>
          <xm:sqref>K7</xm:sqref>
        </x14:conditionalFormatting>
        <x14:conditionalFormatting xmlns:xm="http://schemas.microsoft.com/office/excel/2006/main">
          <x14:cfRule type="containsText" priority="82" operator="containsText" text="U" id="{171E8BBD-6D7C-44AF-91E6-9173C8A5B8BD}">
            <xm:f>NOT(ISERROR(SEARCH("U",Complete!S12)))</xm:f>
            <x14:dxf>
              <fill>
                <patternFill>
                  <bgColor rgb="FFFF0000"/>
                </patternFill>
              </fill>
            </x14:dxf>
          </x14:cfRule>
          <x14:cfRule type="containsText" priority="83" operator="containsText" text="C" id="{E0EFF16A-5E80-41F8-B49E-A822B600A134}">
            <xm:f>NOT(ISERROR(SEARCH("C",Complete!S12)))</xm:f>
            <x14:dxf>
              <fill>
                <patternFill>
                  <bgColor theme="0" tint="-0.14996795556505021"/>
                </patternFill>
              </fill>
            </x14:dxf>
          </x14:cfRule>
          <x14:cfRule type="containsText" priority="84" operator="containsText" text="B" id="{DFADEB2B-E3EC-45D5-B8A9-C5EEE43FFD04}">
            <xm:f>NOT(ISERROR(SEARCH("B",Complete!S12)))</xm:f>
            <x14:dxf>
              <fill>
                <patternFill>
                  <bgColor rgb="FF0070C0"/>
                </patternFill>
              </fill>
            </x14:dxf>
          </x14:cfRule>
          <x14:cfRule type="containsText" priority="85" operator="containsText" text="A" id="{F271FE07-DE01-45DA-9BB0-DFB55FFA92E4}">
            <xm:f>NOT(ISERROR(SEARCH("A",Complete!S12)))</xm:f>
            <x14:dxf>
              <fill>
                <patternFill>
                  <bgColor rgb="FF92D050"/>
                </patternFill>
              </fill>
            </x14:dxf>
          </x14:cfRule>
          <xm:sqref>K8</xm:sqref>
        </x14:conditionalFormatting>
        <x14:conditionalFormatting xmlns:xm="http://schemas.microsoft.com/office/excel/2006/main">
          <x14:cfRule type="containsText" priority="78" operator="containsText" text="U" id="{45132660-1490-4BC6-8999-8660E03F6C47}">
            <xm:f>NOT(ISERROR(SEARCH("U",Complete!S13)))</xm:f>
            <x14:dxf>
              <fill>
                <patternFill>
                  <bgColor rgb="FFFF0000"/>
                </patternFill>
              </fill>
            </x14:dxf>
          </x14:cfRule>
          <x14:cfRule type="containsText" priority="79" operator="containsText" text="C" id="{86F4AC24-49C0-41E3-9691-F28512FCA952}">
            <xm:f>NOT(ISERROR(SEARCH("C",Complete!S13)))</xm:f>
            <x14:dxf>
              <fill>
                <patternFill>
                  <bgColor theme="0" tint="-0.14996795556505021"/>
                </patternFill>
              </fill>
            </x14:dxf>
          </x14:cfRule>
          <x14:cfRule type="containsText" priority="80" operator="containsText" text="B" id="{805AEEA1-FF18-4330-A544-E31BFDD86362}">
            <xm:f>NOT(ISERROR(SEARCH("B",Complete!S13)))</xm:f>
            <x14:dxf>
              <fill>
                <patternFill>
                  <bgColor rgb="FF0070C0"/>
                </patternFill>
              </fill>
            </x14:dxf>
          </x14:cfRule>
          <x14:cfRule type="containsText" priority="81" operator="containsText" text="A" id="{34E05FE3-F307-4B72-91EE-EBACF56165D0}">
            <xm:f>NOT(ISERROR(SEARCH("A",Complete!S13)))</xm:f>
            <x14:dxf>
              <fill>
                <patternFill>
                  <bgColor rgb="FF92D050"/>
                </patternFill>
              </fill>
            </x14:dxf>
          </x14:cfRule>
          <xm:sqref>K9</xm:sqref>
        </x14:conditionalFormatting>
        <x14:conditionalFormatting xmlns:xm="http://schemas.microsoft.com/office/excel/2006/main">
          <x14:cfRule type="containsText" priority="74" operator="containsText" text="U" id="{15ACE7FD-3B1E-4FF0-BEFF-C90465E9F89F}">
            <xm:f>NOT(ISERROR(SEARCH("U",Complete!S15)))</xm:f>
            <x14:dxf>
              <fill>
                <patternFill>
                  <bgColor rgb="FFFF0000"/>
                </patternFill>
              </fill>
            </x14:dxf>
          </x14:cfRule>
          <x14:cfRule type="containsText" priority="75" operator="containsText" text="C" id="{77BF622E-8DA3-48B6-B7C4-5EF788EC6F3D}">
            <xm:f>NOT(ISERROR(SEARCH("C",Complete!S15)))</xm:f>
            <x14:dxf>
              <fill>
                <patternFill>
                  <bgColor theme="0" tint="-0.14996795556505021"/>
                </patternFill>
              </fill>
            </x14:dxf>
          </x14:cfRule>
          <x14:cfRule type="containsText" priority="76" operator="containsText" text="B" id="{BEDD8261-BADE-4D92-B0AD-38A5BA9EAEFF}">
            <xm:f>NOT(ISERROR(SEARCH("B",Complete!S15)))</xm:f>
            <x14:dxf>
              <fill>
                <patternFill>
                  <bgColor rgb="FF0070C0"/>
                </patternFill>
              </fill>
            </x14:dxf>
          </x14:cfRule>
          <x14:cfRule type="containsText" priority="77" operator="containsText" text="A" id="{4FF956E8-5754-4063-866B-628D71733116}">
            <xm:f>NOT(ISERROR(SEARCH("A",Complete!S15)))</xm:f>
            <x14:dxf>
              <fill>
                <patternFill>
                  <bgColor rgb="FF92D050"/>
                </patternFill>
              </fill>
            </x14:dxf>
          </x14:cfRule>
          <xm:sqref>K11</xm:sqref>
        </x14:conditionalFormatting>
        <x14:conditionalFormatting xmlns:xm="http://schemas.microsoft.com/office/excel/2006/main">
          <x14:cfRule type="containsText" priority="70" operator="containsText" text="U" id="{1A097250-35D9-4782-A773-048E4D64A5FC}">
            <xm:f>NOT(ISERROR(SEARCH("U",Complete!S16)))</xm:f>
            <x14:dxf>
              <fill>
                <patternFill>
                  <bgColor rgb="FFFF0000"/>
                </patternFill>
              </fill>
            </x14:dxf>
          </x14:cfRule>
          <x14:cfRule type="containsText" priority="71" operator="containsText" text="C" id="{9D7A1E75-E5F8-4674-8090-BBD28BD3CDCC}">
            <xm:f>NOT(ISERROR(SEARCH("C",Complete!S16)))</xm:f>
            <x14:dxf>
              <fill>
                <patternFill>
                  <bgColor theme="0" tint="-0.14996795556505021"/>
                </patternFill>
              </fill>
            </x14:dxf>
          </x14:cfRule>
          <x14:cfRule type="containsText" priority="72" operator="containsText" text="B" id="{E84F3714-5804-4018-9992-6ACF2D51621E}">
            <xm:f>NOT(ISERROR(SEARCH("B",Complete!S16)))</xm:f>
            <x14:dxf>
              <fill>
                <patternFill>
                  <bgColor rgb="FF0070C0"/>
                </patternFill>
              </fill>
            </x14:dxf>
          </x14:cfRule>
          <x14:cfRule type="containsText" priority="73" operator="containsText" text="A" id="{5480D2F4-467E-4C74-9627-C5BDE11E29B2}">
            <xm:f>NOT(ISERROR(SEARCH("A",Complete!S16)))</xm:f>
            <x14:dxf>
              <fill>
                <patternFill>
                  <bgColor rgb="FF92D050"/>
                </patternFill>
              </fill>
            </x14:dxf>
          </x14:cfRule>
          <xm:sqref>K12</xm:sqref>
        </x14:conditionalFormatting>
        <x14:conditionalFormatting xmlns:xm="http://schemas.microsoft.com/office/excel/2006/main">
          <x14:cfRule type="containsText" priority="66" operator="containsText" text="U" id="{3EDBE073-3C60-4AE6-86F6-6E81A0D6BC17}">
            <xm:f>NOT(ISERROR(SEARCH("U",Complete!S17)))</xm:f>
            <x14:dxf>
              <fill>
                <patternFill>
                  <bgColor rgb="FFFF0000"/>
                </patternFill>
              </fill>
            </x14:dxf>
          </x14:cfRule>
          <x14:cfRule type="containsText" priority="67" operator="containsText" text="C" id="{7A5942B8-F1EF-4343-B9C2-A375037BD4C9}">
            <xm:f>NOT(ISERROR(SEARCH("C",Complete!S17)))</xm:f>
            <x14:dxf>
              <fill>
                <patternFill>
                  <bgColor theme="0" tint="-0.14996795556505021"/>
                </patternFill>
              </fill>
            </x14:dxf>
          </x14:cfRule>
          <x14:cfRule type="containsText" priority="68" operator="containsText" text="B" id="{2F697B5E-178A-46D1-844D-D51DB4BE5733}">
            <xm:f>NOT(ISERROR(SEARCH("B",Complete!S17)))</xm:f>
            <x14:dxf>
              <fill>
                <patternFill>
                  <bgColor rgb="FF0070C0"/>
                </patternFill>
              </fill>
            </x14:dxf>
          </x14:cfRule>
          <x14:cfRule type="containsText" priority="69" operator="containsText" text="A" id="{BECFE03E-CF4D-4403-9B42-1DC3F9976D9D}">
            <xm:f>NOT(ISERROR(SEARCH("A",Complete!S17)))</xm:f>
            <x14:dxf>
              <fill>
                <patternFill>
                  <bgColor rgb="FF92D050"/>
                </patternFill>
              </fill>
            </x14:dxf>
          </x14:cfRule>
          <xm:sqref>K13</xm:sqref>
        </x14:conditionalFormatting>
        <x14:conditionalFormatting xmlns:xm="http://schemas.microsoft.com/office/excel/2006/main">
          <x14:cfRule type="containsText" priority="10" operator="containsText" text="U" id="{41CD1832-8D7A-41FE-B2A2-38C83AEC8ECE}">
            <xm:f>NOT(ISERROR(SEARCH("U",Complete!S32)))</xm:f>
            <x14:dxf>
              <fill>
                <patternFill>
                  <bgColor rgb="FFFF0000"/>
                </patternFill>
              </fill>
            </x14:dxf>
          </x14:cfRule>
          <x14:cfRule type="containsText" priority="11" operator="containsText" text="C" id="{0DE18FB1-B8D6-4A43-A068-E40CEBD20722}">
            <xm:f>NOT(ISERROR(SEARCH("C",Complete!S32)))</xm:f>
            <x14:dxf>
              <fill>
                <patternFill>
                  <bgColor theme="0" tint="-0.14996795556505021"/>
                </patternFill>
              </fill>
            </x14:dxf>
          </x14:cfRule>
          <x14:cfRule type="containsText" priority="12" operator="containsText" text="B" id="{B19C0360-3C06-4C0D-ADE2-E718516E8B9C}">
            <xm:f>NOT(ISERROR(SEARCH("B",Complete!S32)))</xm:f>
            <x14:dxf>
              <fill>
                <patternFill>
                  <bgColor rgb="FF0070C0"/>
                </patternFill>
              </fill>
            </x14:dxf>
          </x14:cfRule>
          <x14:cfRule type="containsText" priority="13" operator="containsText" text="A" id="{B1752D61-0708-440D-9DEE-4AA235D05B0B}">
            <xm:f>NOT(ISERROR(SEARCH("A",Complete!S32)))</xm:f>
            <x14:dxf>
              <fill>
                <patternFill>
                  <bgColor rgb="FF92D050"/>
                </patternFill>
              </fill>
            </x14:dxf>
          </x14:cfRule>
          <xm:sqref>K28</xm:sqref>
        </x14:conditionalFormatting>
        <x14:conditionalFormatting xmlns:xm="http://schemas.microsoft.com/office/excel/2006/main">
          <x14:cfRule type="containsText" priority="62" operator="containsText" text="U" id="{30CB54F7-DC00-4BDB-A7D0-8441FF90E499}">
            <xm:f>NOT(ISERROR(SEARCH("U",Complete!S18)))</xm:f>
            <x14:dxf>
              <fill>
                <patternFill>
                  <bgColor rgb="FFFF0000"/>
                </patternFill>
              </fill>
            </x14:dxf>
          </x14:cfRule>
          <x14:cfRule type="containsText" priority="63" operator="containsText" text="C" id="{C11121FC-56E2-44E2-8FE9-D0111D03A9E2}">
            <xm:f>NOT(ISERROR(SEARCH("C",Complete!S18)))</xm:f>
            <x14:dxf>
              <fill>
                <patternFill>
                  <bgColor theme="0" tint="-0.14996795556505021"/>
                </patternFill>
              </fill>
            </x14:dxf>
          </x14:cfRule>
          <x14:cfRule type="containsText" priority="64" operator="containsText" text="B" id="{8EACBC2D-99E7-42F5-9B34-17E7CBE18FF0}">
            <xm:f>NOT(ISERROR(SEARCH("B",Complete!S18)))</xm:f>
            <x14:dxf>
              <fill>
                <patternFill>
                  <bgColor rgb="FF0070C0"/>
                </patternFill>
              </fill>
            </x14:dxf>
          </x14:cfRule>
          <x14:cfRule type="containsText" priority="65" operator="containsText" text="A" id="{6915E67F-E482-4C26-AF54-07603D8E7B89}">
            <xm:f>NOT(ISERROR(SEARCH("A",Complete!S18)))</xm:f>
            <x14:dxf>
              <fill>
                <patternFill>
                  <bgColor rgb="FF92D050"/>
                </patternFill>
              </fill>
            </x14:dxf>
          </x14:cfRule>
          <xm:sqref>K14</xm:sqref>
        </x14:conditionalFormatting>
        <x14:conditionalFormatting xmlns:xm="http://schemas.microsoft.com/office/excel/2006/main">
          <x14:cfRule type="containsText" priority="58" operator="containsText" text="U" id="{869690FC-0B59-4C40-90A9-025C09FD4306}">
            <xm:f>NOT(ISERROR(SEARCH("U",Complete!S19)))</xm:f>
            <x14:dxf>
              <fill>
                <patternFill>
                  <bgColor rgb="FFFF0000"/>
                </patternFill>
              </fill>
            </x14:dxf>
          </x14:cfRule>
          <x14:cfRule type="containsText" priority="59" operator="containsText" text="C" id="{55F9EB01-D952-4F06-A21E-C831CF1750EA}">
            <xm:f>NOT(ISERROR(SEARCH("C",Complete!S19)))</xm:f>
            <x14:dxf>
              <fill>
                <patternFill>
                  <bgColor theme="0" tint="-0.14996795556505021"/>
                </patternFill>
              </fill>
            </x14:dxf>
          </x14:cfRule>
          <x14:cfRule type="containsText" priority="60" operator="containsText" text="B" id="{6C8185C9-2D76-4541-945E-C28472024FCF}">
            <xm:f>NOT(ISERROR(SEARCH("B",Complete!S19)))</xm:f>
            <x14:dxf>
              <fill>
                <patternFill>
                  <bgColor rgb="FF0070C0"/>
                </patternFill>
              </fill>
            </x14:dxf>
          </x14:cfRule>
          <x14:cfRule type="containsText" priority="61" operator="containsText" text="A" id="{67752D7B-9DAF-4757-A919-D852FBC880A6}">
            <xm:f>NOT(ISERROR(SEARCH("A",Complete!S19)))</xm:f>
            <x14:dxf>
              <fill>
                <patternFill>
                  <bgColor rgb="FF92D050"/>
                </patternFill>
              </fill>
            </x14:dxf>
          </x14:cfRule>
          <xm:sqref>K15</xm:sqref>
        </x14:conditionalFormatting>
        <x14:conditionalFormatting xmlns:xm="http://schemas.microsoft.com/office/excel/2006/main">
          <x14:cfRule type="containsText" priority="54" operator="containsText" text="U" id="{7077E1D0-8ABB-4980-9951-7EEAFAD0FCDD}">
            <xm:f>NOT(ISERROR(SEARCH("U",Complete!S20)))</xm:f>
            <x14:dxf>
              <fill>
                <patternFill>
                  <bgColor rgb="FFFF0000"/>
                </patternFill>
              </fill>
            </x14:dxf>
          </x14:cfRule>
          <x14:cfRule type="containsText" priority="55" operator="containsText" text="C" id="{B25D42DC-2B01-42E8-96B7-A3520D915857}">
            <xm:f>NOT(ISERROR(SEARCH("C",Complete!S20)))</xm:f>
            <x14:dxf>
              <fill>
                <patternFill>
                  <bgColor theme="0" tint="-0.14996795556505021"/>
                </patternFill>
              </fill>
            </x14:dxf>
          </x14:cfRule>
          <x14:cfRule type="containsText" priority="56" operator="containsText" text="B" id="{AC0C3097-5BA9-41EB-B93F-F099BC8E4287}">
            <xm:f>NOT(ISERROR(SEARCH("B",Complete!S20)))</xm:f>
            <x14:dxf>
              <fill>
                <patternFill>
                  <bgColor rgb="FF0070C0"/>
                </patternFill>
              </fill>
            </x14:dxf>
          </x14:cfRule>
          <x14:cfRule type="containsText" priority="57" operator="containsText" text="A" id="{25B7F02E-E5ED-458B-9B4E-D315712E64BA}">
            <xm:f>NOT(ISERROR(SEARCH("A",Complete!S20)))</xm:f>
            <x14:dxf>
              <fill>
                <patternFill>
                  <bgColor rgb="FF92D050"/>
                </patternFill>
              </fill>
            </x14:dxf>
          </x14:cfRule>
          <xm:sqref>K16</xm:sqref>
        </x14:conditionalFormatting>
        <x14:conditionalFormatting xmlns:xm="http://schemas.microsoft.com/office/excel/2006/main">
          <x14:cfRule type="containsText" priority="50" operator="containsText" text="U" id="{E4D6BD52-54B1-4708-BD3D-9B7E6C2DD7F7}">
            <xm:f>NOT(ISERROR(SEARCH("U",Complete!S21)))</xm:f>
            <x14:dxf>
              <fill>
                <patternFill>
                  <bgColor rgb="FFFF0000"/>
                </patternFill>
              </fill>
            </x14:dxf>
          </x14:cfRule>
          <x14:cfRule type="containsText" priority="51" operator="containsText" text="C" id="{78917255-F5AA-42FB-A3EF-C89F7A8CFA34}">
            <xm:f>NOT(ISERROR(SEARCH("C",Complete!S21)))</xm:f>
            <x14:dxf>
              <fill>
                <patternFill>
                  <bgColor theme="0" tint="-0.14996795556505021"/>
                </patternFill>
              </fill>
            </x14:dxf>
          </x14:cfRule>
          <x14:cfRule type="containsText" priority="52" operator="containsText" text="B" id="{3FA8E428-0838-4A5B-81B0-DA742BA15F21}">
            <xm:f>NOT(ISERROR(SEARCH("B",Complete!S21)))</xm:f>
            <x14:dxf>
              <fill>
                <patternFill>
                  <bgColor rgb="FF0070C0"/>
                </patternFill>
              </fill>
            </x14:dxf>
          </x14:cfRule>
          <x14:cfRule type="containsText" priority="53" operator="containsText" text="A" id="{BB1B4565-7F30-4C58-9C01-1A9EB7119F19}">
            <xm:f>NOT(ISERROR(SEARCH("A",Complete!S21)))</xm:f>
            <x14:dxf>
              <fill>
                <patternFill>
                  <bgColor rgb="FF92D050"/>
                </patternFill>
              </fill>
            </x14:dxf>
          </x14:cfRule>
          <xm:sqref>K17</xm:sqref>
        </x14:conditionalFormatting>
        <x14:conditionalFormatting xmlns:xm="http://schemas.microsoft.com/office/excel/2006/main">
          <x14:cfRule type="containsText" priority="46" operator="containsText" text="U" id="{64301A77-A82F-4530-84D2-9ACBFD4C6AC9}">
            <xm:f>NOT(ISERROR(SEARCH("U",Complete!S22)))</xm:f>
            <x14:dxf>
              <fill>
                <patternFill>
                  <bgColor rgb="FFFF0000"/>
                </patternFill>
              </fill>
            </x14:dxf>
          </x14:cfRule>
          <x14:cfRule type="containsText" priority="47" operator="containsText" text="C" id="{C40C871D-14BE-4E87-AE17-BB8727832880}">
            <xm:f>NOT(ISERROR(SEARCH("C",Complete!S22)))</xm:f>
            <x14:dxf>
              <fill>
                <patternFill>
                  <bgColor theme="0" tint="-0.14996795556505021"/>
                </patternFill>
              </fill>
            </x14:dxf>
          </x14:cfRule>
          <x14:cfRule type="containsText" priority="48" operator="containsText" text="B" id="{4A6FF5EF-D36E-4C72-99E7-7995A0F8D7C0}">
            <xm:f>NOT(ISERROR(SEARCH("B",Complete!S22)))</xm:f>
            <x14:dxf>
              <fill>
                <patternFill>
                  <bgColor rgb="FF0070C0"/>
                </patternFill>
              </fill>
            </x14:dxf>
          </x14:cfRule>
          <x14:cfRule type="containsText" priority="49" operator="containsText" text="A" id="{F889E7A2-C8D8-4AB0-9FBE-C2FF70EA693A}">
            <xm:f>NOT(ISERROR(SEARCH("A",Complete!S22)))</xm:f>
            <x14:dxf>
              <fill>
                <patternFill>
                  <bgColor rgb="FF92D050"/>
                </patternFill>
              </fill>
            </x14:dxf>
          </x14:cfRule>
          <xm:sqref>K18</xm:sqref>
        </x14:conditionalFormatting>
        <x14:conditionalFormatting xmlns:xm="http://schemas.microsoft.com/office/excel/2006/main">
          <x14:cfRule type="containsText" priority="42" operator="containsText" text="U" id="{61BBA24C-0466-4716-9279-49B8039D0ADA}">
            <xm:f>NOT(ISERROR(SEARCH("U",Complete!S23)))</xm:f>
            <x14:dxf>
              <fill>
                <patternFill>
                  <bgColor rgb="FFFF0000"/>
                </patternFill>
              </fill>
            </x14:dxf>
          </x14:cfRule>
          <x14:cfRule type="containsText" priority="43" operator="containsText" text="C" id="{BDFBCB2A-A071-4385-A964-45D16118F1A5}">
            <xm:f>NOT(ISERROR(SEARCH("C",Complete!S23)))</xm:f>
            <x14:dxf>
              <fill>
                <patternFill>
                  <bgColor theme="0" tint="-0.14996795556505021"/>
                </patternFill>
              </fill>
            </x14:dxf>
          </x14:cfRule>
          <x14:cfRule type="containsText" priority="44" operator="containsText" text="B" id="{BBBE6A33-1BD0-4B47-A69D-0EE16DF23824}">
            <xm:f>NOT(ISERROR(SEARCH("B",Complete!S23)))</xm:f>
            <x14:dxf>
              <fill>
                <patternFill>
                  <bgColor rgb="FF0070C0"/>
                </patternFill>
              </fill>
            </x14:dxf>
          </x14:cfRule>
          <x14:cfRule type="containsText" priority="45" operator="containsText" text="A" id="{4D23D8F0-7280-477E-A343-DE151777768A}">
            <xm:f>NOT(ISERROR(SEARCH("A",Complete!S23)))</xm:f>
            <x14:dxf>
              <fill>
                <patternFill>
                  <bgColor rgb="FF92D050"/>
                </patternFill>
              </fill>
            </x14:dxf>
          </x14:cfRule>
          <xm:sqref>K19</xm:sqref>
        </x14:conditionalFormatting>
        <x14:conditionalFormatting xmlns:xm="http://schemas.microsoft.com/office/excel/2006/main">
          <x14:cfRule type="containsText" priority="38" operator="containsText" text="U" id="{03BB34F6-B289-4417-ADB7-6C344B097BAC}">
            <xm:f>NOT(ISERROR(SEARCH("U",Complete!S24)))</xm:f>
            <x14:dxf>
              <fill>
                <patternFill>
                  <bgColor rgb="FFFF0000"/>
                </patternFill>
              </fill>
            </x14:dxf>
          </x14:cfRule>
          <x14:cfRule type="containsText" priority="39" operator="containsText" text="C" id="{CC3816B7-C4D9-4E37-B462-3A3196183382}">
            <xm:f>NOT(ISERROR(SEARCH("C",Complete!S24)))</xm:f>
            <x14:dxf>
              <fill>
                <patternFill>
                  <bgColor theme="0" tint="-0.14996795556505021"/>
                </patternFill>
              </fill>
            </x14:dxf>
          </x14:cfRule>
          <x14:cfRule type="containsText" priority="40" operator="containsText" text="B" id="{36E5D069-147D-4ECF-BBEA-2C08CBD5F1AA}">
            <xm:f>NOT(ISERROR(SEARCH("B",Complete!S24)))</xm:f>
            <x14:dxf>
              <fill>
                <patternFill>
                  <bgColor rgb="FF0070C0"/>
                </patternFill>
              </fill>
            </x14:dxf>
          </x14:cfRule>
          <x14:cfRule type="containsText" priority="41" operator="containsText" text="A" id="{0DABB38F-AC44-4DD9-885B-33E93582C2F4}">
            <xm:f>NOT(ISERROR(SEARCH("A",Complete!S24)))</xm:f>
            <x14:dxf>
              <fill>
                <patternFill>
                  <bgColor rgb="FF92D050"/>
                </patternFill>
              </fill>
            </x14:dxf>
          </x14:cfRule>
          <xm:sqref>K20</xm:sqref>
        </x14:conditionalFormatting>
        <x14:conditionalFormatting xmlns:xm="http://schemas.microsoft.com/office/excel/2006/main">
          <x14:cfRule type="containsText" priority="34" operator="containsText" text="U" id="{14FC13DC-912C-4FD1-AA58-23D73EC657EE}">
            <xm:f>NOT(ISERROR(SEARCH("U",Complete!S25)))</xm:f>
            <x14:dxf>
              <fill>
                <patternFill>
                  <bgColor rgb="FFFF0000"/>
                </patternFill>
              </fill>
            </x14:dxf>
          </x14:cfRule>
          <x14:cfRule type="containsText" priority="35" operator="containsText" text="C" id="{1B606606-32AC-46EF-B82A-B2530EE3180B}">
            <xm:f>NOT(ISERROR(SEARCH("C",Complete!S25)))</xm:f>
            <x14:dxf>
              <fill>
                <patternFill>
                  <bgColor theme="0" tint="-0.14996795556505021"/>
                </patternFill>
              </fill>
            </x14:dxf>
          </x14:cfRule>
          <x14:cfRule type="containsText" priority="36" operator="containsText" text="B" id="{91387DEF-B77B-4D4F-B28B-9E21F5FDAB0B}">
            <xm:f>NOT(ISERROR(SEARCH("B",Complete!S25)))</xm:f>
            <x14:dxf>
              <fill>
                <patternFill>
                  <bgColor rgb="FF0070C0"/>
                </patternFill>
              </fill>
            </x14:dxf>
          </x14:cfRule>
          <x14:cfRule type="containsText" priority="37" operator="containsText" text="A" id="{E6C8E1FF-2102-4284-ABC6-61BE8EA09C80}">
            <xm:f>NOT(ISERROR(SEARCH("A",Complete!S25)))</xm:f>
            <x14:dxf>
              <fill>
                <patternFill>
                  <bgColor rgb="FF92D050"/>
                </patternFill>
              </fill>
            </x14:dxf>
          </x14:cfRule>
          <xm:sqref>K21</xm:sqref>
        </x14:conditionalFormatting>
        <x14:conditionalFormatting xmlns:xm="http://schemas.microsoft.com/office/excel/2006/main">
          <x14:cfRule type="containsText" priority="30" operator="containsText" text="U" id="{1C135C80-4135-4E94-BABB-F17197924F0B}">
            <xm:f>NOT(ISERROR(SEARCH("U",Complete!S26)))</xm:f>
            <x14:dxf>
              <fill>
                <patternFill>
                  <bgColor rgb="FFFF0000"/>
                </patternFill>
              </fill>
            </x14:dxf>
          </x14:cfRule>
          <x14:cfRule type="containsText" priority="31" operator="containsText" text="C" id="{C1FB28ED-1EB8-493E-B014-4C6DA02121FE}">
            <xm:f>NOT(ISERROR(SEARCH("C",Complete!S26)))</xm:f>
            <x14:dxf>
              <fill>
                <patternFill>
                  <bgColor theme="0" tint="-0.14996795556505021"/>
                </patternFill>
              </fill>
            </x14:dxf>
          </x14:cfRule>
          <x14:cfRule type="containsText" priority="32" operator="containsText" text="B" id="{4039A057-6C8E-4DA5-A6E7-CEDE1C3BE3A2}">
            <xm:f>NOT(ISERROR(SEARCH("B",Complete!S26)))</xm:f>
            <x14:dxf>
              <fill>
                <patternFill>
                  <bgColor rgb="FF0070C0"/>
                </patternFill>
              </fill>
            </x14:dxf>
          </x14:cfRule>
          <x14:cfRule type="containsText" priority="33" operator="containsText" text="A" id="{108F9588-6B9D-477D-9E65-8ADB9D5F29DE}">
            <xm:f>NOT(ISERROR(SEARCH("A",Complete!S26)))</xm:f>
            <x14:dxf>
              <fill>
                <patternFill>
                  <bgColor rgb="FF92D050"/>
                </patternFill>
              </fill>
            </x14:dxf>
          </x14:cfRule>
          <xm:sqref>K22</xm:sqref>
        </x14:conditionalFormatting>
        <x14:conditionalFormatting xmlns:xm="http://schemas.microsoft.com/office/excel/2006/main">
          <x14:cfRule type="containsText" priority="26" operator="containsText" text="U" id="{123F4054-5B95-4C76-87DC-55380706A341}">
            <xm:f>NOT(ISERROR(SEARCH("U",Complete!S27)))</xm:f>
            <x14:dxf>
              <fill>
                <patternFill>
                  <bgColor rgb="FFFF0000"/>
                </patternFill>
              </fill>
            </x14:dxf>
          </x14:cfRule>
          <x14:cfRule type="containsText" priority="27" operator="containsText" text="C" id="{BF2675B3-59A7-4B70-87A1-4C27DF1FE35D}">
            <xm:f>NOT(ISERROR(SEARCH("C",Complete!S27)))</xm:f>
            <x14:dxf>
              <fill>
                <patternFill>
                  <bgColor theme="0" tint="-0.14996795556505021"/>
                </patternFill>
              </fill>
            </x14:dxf>
          </x14:cfRule>
          <x14:cfRule type="containsText" priority="28" operator="containsText" text="B" id="{1B257D22-50AE-43A2-9155-98DD454ACEBC}">
            <xm:f>NOT(ISERROR(SEARCH("B",Complete!S27)))</xm:f>
            <x14:dxf>
              <fill>
                <patternFill>
                  <bgColor rgb="FF0070C0"/>
                </patternFill>
              </fill>
            </x14:dxf>
          </x14:cfRule>
          <x14:cfRule type="containsText" priority="29" operator="containsText" text="A" id="{9CDD06AE-197E-43A6-870B-DD72E38133FF}">
            <xm:f>NOT(ISERROR(SEARCH("A",Complete!S27)))</xm:f>
            <x14:dxf>
              <fill>
                <patternFill>
                  <bgColor rgb="FF92D050"/>
                </patternFill>
              </fill>
            </x14:dxf>
          </x14:cfRule>
          <xm:sqref>K23:K24</xm:sqref>
        </x14:conditionalFormatting>
        <x14:conditionalFormatting xmlns:xm="http://schemas.microsoft.com/office/excel/2006/main">
          <x14:cfRule type="containsText" priority="22" operator="containsText" text="U" id="{550530EE-A97F-4C25-AC5A-675BDA7B1770}">
            <xm:f>NOT(ISERROR(SEARCH("U",Complete!S29)))</xm:f>
            <x14:dxf>
              <fill>
                <patternFill>
                  <bgColor rgb="FFFF0000"/>
                </patternFill>
              </fill>
            </x14:dxf>
          </x14:cfRule>
          <x14:cfRule type="containsText" priority="23" operator="containsText" text="C" id="{405F78A4-1915-44C5-9140-B76C66CC72E4}">
            <xm:f>NOT(ISERROR(SEARCH("C",Complete!S29)))</xm:f>
            <x14:dxf>
              <fill>
                <patternFill>
                  <bgColor theme="0" tint="-0.14996795556505021"/>
                </patternFill>
              </fill>
            </x14:dxf>
          </x14:cfRule>
          <x14:cfRule type="containsText" priority="24" operator="containsText" text="B" id="{D16E1677-61B1-43C1-B337-7EF8F0F3654D}">
            <xm:f>NOT(ISERROR(SEARCH("B",Complete!S29)))</xm:f>
            <x14:dxf>
              <fill>
                <patternFill>
                  <bgColor rgb="FF0070C0"/>
                </patternFill>
              </fill>
            </x14:dxf>
          </x14:cfRule>
          <x14:cfRule type="containsText" priority="25" operator="containsText" text="A" id="{F3A7B957-F79D-4A49-AB6A-1AEFFA6DFFA3}">
            <xm:f>NOT(ISERROR(SEARCH("A",Complete!S29)))</xm:f>
            <x14:dxf>
              <fill>
                <patternFill>
                  <bgColor rgb="FF92D050"/>
                </patternFill>
              </fill>
            </x14:dxf>
          </x14:cfRule>
          <xm:sqref>K25</xm:sqref>
        </x14:conditionalFormatting>
        <x14:conditionalFormatting xmlns:xm="http://schemas.microsoft.com/office/excel/2006/main">
          <x14:cfRule type="containsText" priority="18" operator="containsText" text="U" id="{42372CB2-2E71-4340-8B24-9978E3D0E92F}">
            <xm:f>NOT(ISERROR(SEARCH("U",Complete!S30)))</xm:f>
            <x14:dxf>
              <fill>
                <patternFill>
                  <bgColor rgb="FFFF0000"/>
                </patternFill>
              </fill>
            </x14:dxf>
          </x14:cfRule>
          <x14:cfRule type="containsText" priority="19" operator="containsText" text="C" id="{38150703-7A0B-4836-81A8-938D4316DB4E}">
            <xm:f>NOT(ISERROR(SEARCH("C",Complete!S30)))</xm:f>
            <x14:dxf>
              <fill>
                <patternFill>
                  <bgColor theme="0" tint="-0.14996795556505021"/>
                </patternFill>
              </fill>
            </x14:dxf>
          </x14:cfRule>
          <x14:cfRule type="containsText" priority="20" operator="containsText" text="B" id="{4769DEC9-B35C-49D5-8740-C533E5904334}">
            <xm:f>NOT(ISERROR(SEARCH("B",Complete!S30)))</xm:f>
            <x14:dxf>
              <fill>
                <patternFill>
                  <bgColor rgb="FF0070C0"/>
                </patternFill>
              </fill>
            </x14:dxf>
          </x14:cfRule>
          <x14:cfRule type="containsText" priority="21" operator="containsText" text="A" id="{EFB6DE81-8402-4191-B2AF-8F320C9E9277}">
            <xm:f>NOT(ISERROR(SEARCH("A",Complete!S30)))</xm:f>
            <x14:dxf>
              <fill>
                <patternFill>
                  <bgColor rgb="FF92D050"/>
                </patternFill>
              </fill>
            </x14:dxf>
          </x14:cfRule>
          <xm:sqref>K26</xm:sqref>
        </x14:conditionalFormatting>
        <x14:conditionalFormatting xmlns:xm="http://schemas.microsoft.com/office/excel/2006/main">
          <x14:cfRule type="containsText" priority="14" operator="containsText" text="U" id="{3E5CCE75-687D-49F1-A737-6122E0FECFAC}">
            <xm:f>NOT(ISERROR(SEARCH("U",Complete!S31)))</xm:f>
            <x14:dxf>
              <fill>
                <patternFill>
                  <bgColor rgb="FFFF0000"/>
                </patternFill>
              </fill>
            </x14:dxf>
          </x14:cfRule>
          <x14:cfRule type="containsText" priority="15" operator="containsText" text="C" id="{02095EA5-6DFE-403F-875D-E38D8E7AAAAA}">
            <xm:f>NOT(ISERROR(SEARCH("C",Complete!S31)))</xm:f>
            <x14:dxf>
              <fill>
                <patternFill>
                  <bgColor theme="0" tint="-0.14996795556505021"/>
                </patternFill>
              </fill>
            </x14:dxf>
          </x14:cfRule>
          <x14:cfRule type="containsText" priority="16" operator="containsText" text="B" id="{46D303DB-83D4-445C-B32D-1CD3CB72561C}">
            <xm:f>NOT(ISERROR(SEARCH("B",Complete!S31)))</xm:f>
            <x14:dxf>
              <fill>
                <patternFill>
                  <bgColor rgb="FF0070C0"/>
                </patternFill>
              </fill>
            </x14:dxf>
          </x14:cfRule>
          <x14:cfRule type="containsText" priority="17" operator="containsText" text="A" id="{FCD9D6F9-6D40-4713-9D4D-09AB12D8AF50}">
            <xm:f>NOT(ISERROR(SEARCH("A",Complete!S31)))</xm:f>
            <x14:dxf>
              <fill>
                <patternFill>
                  <bgColor rgb="FF92D050"/>
                </patternFill>
              </fill>
            </x14:dxf>
          </x14:cfRule>
          <xm:sqref>K27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454"/>
  <sheetViews>
    <sheetView workbookViewId="0"/>
  </sheetViews>
  <sheetFormatPr defaultColWidth="9.140625" defaultRowHeight="15"/>
  <cols>
    <col min="1" max="1" width="10.7109375" style="43" bestFit="1" customWidth="1"/>
    <col min="2" max="2" width="11.5703125" style="43" bestFit="1" customWidth="1"/>
    <col min="3" max="3" width="43.140625" style="43" bestFit="1" customWidth="1"/>
    <col min="4" max="4" width="10.7109375" style="43" bestFit="1" customWidth="1"/>
    <col min="5" max="5" width="16.42578125" style="43" bestFit="1" customWidth="1"/>
    <col min="6" max="6" width="15.7109375" style="43" bestFit="1" customWidth="1"/>
    <col min="7" max="10" width="16" style="43" bestFit="1" customWidth="1"/>
    <col min="11" max="11" width="17.28515625" style="43" bestFit="1" customWidth="1"/>
    <col min="12" max="12" width="13.42578125" style="67" bestFit="1" customWidth="1"/>
    <col min="13" max="14" width="9.28515625" style="43" bestFit="1" customWidth="1"/>
    <col min="15" max="15" width="9.140625" style="43" customWidth="1"/>
    <col min="16" max="16" width="9.5703125" style="43" bestFit="1" customWidth="1"/>
    <col min="17" max="17" width="13" style="43" bestFit="1" customWidth="1"/>
    <col min="18" max="18" width="16" style="43" bestFit="1" customWidth="1"/>
    <col min="19" max="19" width="12.140625" style="43" bestFit="1" customWidth="1"/>
    <col min="20" max="20" width="13.85546875" style="43" bestFit="1" customWidth="1"/>
    <col min="21" max="21" width="15" style="43" bestFit="1" customWidth="1"/>
    <col min="22" max="22" width="8.5703125" style="43" bestFit="1" customWidth="1"/>
    <col min="23" max="23" width="14.5703125" style="43" bestFit="1" customWidth="1"/>
    <col min="24" max="24" width="14.28515625" style="43" bestFit="1" customWidth="1"/>
    <col min="25" max="25" width="74.42578125" style="43" customWidth="1"/>
    <col min="26" max="26" width="11.42578125" style="43" bestFit="1" customWidth="1"/>
    <col min="27" max="27" width="13" style="43" bestFit="1" customWidth="1"/>
    <col min="28" max="28" width="25.85546875" style="43" customWidth="1"/>
    <col min="29" max="29" width="12.5703125" style="43" bestFit="1" customWidth="1"/>
    <col min="30" max="31" width="9.140625" style="43"/>
    <col min="32" max="32" width="14" style="43" bestFit="1" customWidth="1"/>
    <col min="33" max="16384" width="9.140625" style="43"/>
  </cols>
  <sheetData>
    <row r="1" spans="1:51">
      <c r="A1" s="43" t="s">
        <v>57</v>
      </c>
      <c r="B1" s="43" t="s">
        <v>37</v>
      </c>
      <c r="C1" s="43" t="s">
        <v>1</v>
      </c>
      <c r="D1" s="43" t="s">
        <v>38</v>
      </c>
      <c r="E1" s="43" t="s">
        <v>39</v>
      </c>
      <c r="F1" s="43" t="s">
        <v>40</v>
      </c>
      <c r="G1" s="43" t="s">
        <v>41</v>
      </c>
      <c r="H1" s="43" t="s">
        <v>42</v>
      </c>
      <c r="I1" s="43" t="s">
        <v>43</v>
      </c>
      <c r="J1" s="43" t="s">
        <v>44</v>
      </c>
      <c r="K1" s="43" t="s">
        <v>58</v>
      </c>
      <c r="L1" s="67" t="s">
        <v>45</v>
      </c>
      <c r="M1" s="43" t="s">
        <v>46</v>
      </c>
      <c r="N1" s="43" t="s">
        <v>47</v>
      </c>
      <c r="O1" s="43" t="s">
        <v>48</v>
      </c>
      <c r="P1" s="43" t="s">
        <v>49</v>
      </c>
      <c r="Q1" s="43" t="s">
        <v>50</v>
      </c>
      <c r="R1" s="43" t="s">
        <v>51</v>
      </c>
      <c r="S1" s="43" t="s">
        <v>59</v>
      </c>
      <c r="T1" s="43" t="s">
        <v>60</v>
      </c>
      <c r="U1" s="43" t="s">
        <v>61</v>
      </c>
      <c r="V1" s="43" t="s">
        <v>52</v>
      </c>
      <c r="W1" s="43" t="s">
        <v>53</v>
      </c>
      <c r="X1" s="43" t="s">
        <v>54</v>
      </c>
      <c r="Y1" s="43" t="s">
        <v>35</v>
      </c>
      <c r="Z1" s="43" t="s">
        <v>383</v>
      </c>
      <c r="AA1" s="43" t="s">
        <v>10</v>
      </c>
      <c r="AB1" s="43" t="s">
        <v>62</v>
      </c>
      <c r="AC1" s="43" t="s">
        <v>382</v>
      </c>
      <c r="AF1" s="133" t="s">
        <v>380</v>
      </c>
      <c r="AH1" s="43" t="s">
        <v>412</v>
      </c>
      <c r="AI1" s="43" t="s">
        <v>413</v>
      </c>
      <c r="AJ1" s="43" t="s">
        <v>414</v>
      </c>
      <c r="AK1" s="43" t="s">
        <v>415</v>
      </c>
      <c r="AL1" s="43" t="s">
        <v>416</v>
      </c>
      <c r="AM1" s="43" t="s">
        <v>417</v>
      </c>
      <c r="AN1" s="43" t="s">
        <v>418</v>
      </c>
      <c r="AO1" s="43" t="s">
        <v>419</v>
      </c>
      <c r="AP1" s="43" t="s">
        <v>420</v>
      </c>
      <c r="AQ1" s="43" t="s">
        <v>421</v>
      </c>
      <c r="AR1" s="43" t="s">
        <v>422</v>
      </c>
      <c r="AS1" s="43" t="s">
        <v>423</v>
      </c>
      <c r="AT1" s="43" t="s">
        <v>424</v>
      </c>
      <c r="AU1" s="43" t="s">
        <v>425</v>
      </c>
      <c r="AV1" s="133" t="s">
        <v>426</v>
      </c>
      <c r="AW1" s="43" t="s">
        <v>427</v>
      </c>
      <c r="AX1" s="43" t="s">
        <v>428</v>
      </c>
      <c r="AY1" s="43" t="s">
        <v>429</v>
      </c>
    </row>
    <row r="2" spans="1:51" ht="15.75">
      <c r="A2" s="43" t="s">
        <v>386</v>
      </c>
      <c r="B2" s="43" t="s">
        <v>385</v>
      </c>
      <c r="C2" s="43" t="s">
        <v>384</v>
      </c>
      <c r="D2" s="43" t="s">
        <v>388</v>
      </c>
      <c r="E2" s="43" t="s">
        <v>389</v>
      </c>
      <c r="F2" s="43" t="s">
        <v>390</v>
      </c>
      <c r="G2" s="119" t="s">
        <v>391</v>
      </c>
      <c r="H2" s="119" t="s">
        <v>392</v>
      </c>
      <c r="I2" s="119" t="s">
        <v>393</v>
      </c>
      <c r="J2" s="119" t="s">
        <v>394</v>
      </c>
      <c r="K2" s="135" t="e">
        <f>IF(E2&gt;=5, SUM(SQRT((F2*F2)*E2)), SUM(SQRT((F2*F2)+(G2*G2)+(H2*H2)+(I2*I2)+(J2*J2))))</f>
        <v>#VALUE!</v>
      </c>
      <c r="L2" s="136" t="s">
        <v>395</v>
      </c>
      <c r="M2" s="136" t="s">
        <v>396</v>
      </c>
      <c r="N2" s="136" t="s">
        <v>397</v>
      </c>
      <c r="O2" s="136" t="s">
        <v>398</v>
      </c>
      <c r="P2" s="136" t="s">
        <v>399</v>
      </c>
      <c r="Q2" s="136" t="s">
        <v>400</v>
      </c>
      <c r="R2" s="136" t="s">
        <v>408</v>
      </c>
      <c r="S2" s="136" t="s">
        <v>409</v>
      </c>
      <c r="T2" s="136" t="s">
        <v>407</v>
      </c>
      <c r="U2" s="136" t="s">
        <v>410</v>
      </c>
      <c r="V2" s="136" t="s">
        <v>406</v>
      </c>
      <c r="W2" s="136" t="s">
        <v>401</v>
      </c>
      <c r="X2" s="136" t="s">
        <v>402</v>
      </c>
      <c r="Y2" s="136" t="s">
        <v>411</v>
      </c>
      <c r="Z2" s="43" t="s">
        <v>403</v>
      </c>
      <c r="AA2" s="43" t="s">
        <v>404</v>
      </c>
      <c r="AB2" s="124" t="s">
        <v>405</v>
      </c>
      <c r="AC2" s="43" t="s">
        <v>387</v>
      </c>
      <c r="AF2" s="134" t="str">
        <f t="shared" ref="AF2:AF33" si="0">(IF(E2&gt;5,CONCATENATE(E2,AG2),""))&amp;(F2&amp;" "&amp;G2&amp;" "&amp;H2&amp;" "&amp;I2&amp;" "&amp;J2)</f>
        <v>{RAW_DATA!StemCnt}x{RAW_DATA!StemDia1} {RAW_DATA!StemDia2} {RAW_DATA!StemDia3} {RAW_DATA!StemDia4} {RAW_DATA!StemDia5}</v>
      </c>
      <c r="AG2" s="43" t="s">
        <v>381</v>
      </c>
      <c r="AH2" s="136" t="s">
        <v>430</v>
      </c>
      <c r="AI2" s="136" t="s">
        <v>431</v>
      </c>
      <c r="AJ2" s="136" t="s">
        <v>432</v>
      </c>
      <c r="AK2" s="136" t="s">
        <v>433</v>
      </c>
      <c r="AL2" s="136" t="s">
        <v>434</v>
      </c>
      <c r="AM2" s="136" t="s">
        <v>435</v>
      </c>
      <c r="AN2" s="136" t="s">
        <v>436</v>
      </c>
      <c r="AO2" s="136" t="s">
        <v>437</v>
      </c>
      <c r="AP2" s="43" t="s">
        <v>438</v>
      </c>
      <c r="AQ2" s="43" t="s">
        <v>439</v>
      </c>
      <c r="AR2" s="124" t="s">
        <v>440</v>
      </c>
      <c r="AS2" s="43" t="s">
        <v>441</v>
      </c>
      <c r="AT2" s="43" t="s">
        <v>442</v>
      </c>
      <c r="AU2" s="43" t="s">
        <v>443</v>
      </c>
      <c r="AV2" s="134" t="s">
        <v>444</v>
      </c>
      <c r="AW2" s="43" t="s">
        <v>445</v>
      </c>
      <c r="AX2" s="43" t="s">
        <v>446</v>
      </c>
      <c r="AY2" s="43" t="s">
        <v>447</v>
      </c>
    </row>
    <row r="3" spans="1:51" ht="15.75">
      <c r="C3" s="2"/>
      <c r="G3" s="115"/>
      <c r="H3" s="115"/>
      <c r="I3" s="115"/>
      <c r="J3" s="115"/>
      <c r="K3" s="135">
        <f t="shared" ref="K3:K66" si="1">IF(E3&gt;=5, SUM(SQRT((F3*F3)*E3)), SUM(SQRT((F3*F3)+(G3*G3)+(H3*H3)+(I3*I3)+(J3*J3))))</f>
        <v>0</v>
      </c>
      <c r="L3" s="43"/>
      <c r="Q3" s="43" t="s">
        <v>59</v>
      </c>
      <c r="Y3" s="2"/>
      <c r="AB3" s="124"/>
      <c r="AF3" s="134" t="str">
        <f t="shared" si="0"/>
        <v xml:space="preserve">    </v>
      </c>
      <c r="AG3" s="43" t="s">
        <v>381</v>
      </c>
    </row>
    <row r="4" spans="1:51" ht="15.75">
      <c r="C4" s="2"/>
      <c r="G4" s="115"/>
      <c r="H4" s="115"/>
      <c r="I4" s="115"/>
      <c r="J4" s="115"/>
      <c r="K4" s="135">
        <f t="shared" si="1"/>
        <v>0</v>
      </c>
      <c r="L4" s="43"/>
      <c r="Y4" s="2"/>
      <c r="AB4" s="124"/>
      <c r="AF4" s="134" t="str">
        <f t="shared" si="0"/>
        <v xml:space="preserve">    </v>
      </c>
      <c r="AG4" s="43" t="s">
        <v>381</v>
      </c>
    </row>
    <row r="5" spans="1:51" ht="15.75">
      <c r="C5" s="2"/>
      <c r="G5" s="115"/>
      <c r="H5" s="115"/>
      <c r="I5" s="115"/>
      <c r="J5" s="115"/>
      <c r="K5" s="135">
        <f t="shared" si="1"/>
        <v>0</v>
      </c>
      <c r="L5" s="43"/>
      <c r="Y5" s="2"/>
      <c r="AB5" s="124"/>
      <c r="AF5" s="134" t="str">
        <f t="shared" si="0"/>
        <v xml:space="preserve">    </v>
      </c>
      <c r="AG5" s="43" t="s">
        <v>381</v>
      </c>
    </row>
    <row r="6" spans="1:51" ht="15.75">
      <c r="C6" s="2"/>
      <c r="G6" s="115"/>
      <c r="H6" s="115"/>
      <c r="I6" s="115"/>
      <c r="J6" s="115"/>
      <c r="K6" s="135">
        <f t="shared" si="1"/>
        <v>0</v>
      </c>
      <c r="L6" s="43"/>
      <c r="Y6" s="2"/>
      <c r="AB6" s="124"/>
      <c r="AF6" s="134" t="str">
        <f t="shared" si="0"/>
        <v xml:space="preserve">    </v>
      </c>
      <c r="AG6" s="43" t="s">
        <v>381</v>
      </c>
    </row>
    <row r="7" spans="1:51" ht="15.75">
      <c r="C7" s="2"/>
      <c r="G7" s="115"/>
      <c r="H7" s="115"/>
      <c r="I7" s="115"/>
      <c r="J7" s="115"/>
      <c r="K7" s="135">
        <f t="shared" si="1"/>
        <v>0</v>
      </c>
      <c r="L7" s="43"/>
      <c r="Y7" s="2"/>
      <c r="AB7" s="124"/>
      <c r="AF7" s="134" t="str">
        <f t="shared" si="0"/>
        <v xml:space="preserve">    </v>
      </c>
      <c r="AG7" s="43" t="s">
        <v>381</v>
      </c>
    </row>
    <row r="8" spans="1:51" ht="15.75">
      <c r="C8" s="2"/>
      <c r="G8" s="115"/>
      <c r="H8" s="115"/>
      <c r="I8" s="115"/>
      <c r="J8" s="115"/>
      <c r="K8" s="135">
        <f t="shared" si="1"/>
        <v>0</v>
      </c>
      <c r="L8" s="43"/>
      <c r="Y8" s="2"/>
      <c r="AB8" s="124"/>
      <c r="AF8" s="134" t="str">
        <f t="shared" si="0"/>
        <v xml:space="preserve">    </v>
      </c>
      <c r="AG8" s="43" t="s">
        <v>381</v>
      </c>
    </row>
    <row r="9" spans="1:51" ht="15.75">
      <c r="C9" s="2"/>
      <c r="G9" s="115"/>
      <c r="H9" s="115"/>
      <c r="I9" s="115"/>
      <c r="J9" s="115"/>
      <c r="K9" s="135">
        <f t="shared" si="1"/>
        <v>0</v>
      </c>
      <c r="L9" s="43"/>
      <c r="Y9" s="2"/>
      <c r="AB9" s="124"/>
      <c r="AF9" s="134" t="str">
        <f t="shared" si="0"/>
        <v xml:space="preserve">    </v>
      </c>
      <c r="AG9" s="43" t="s">
        <v>381</v>
      </c>
    </row>
    <row r="10" spans="1:51" ht="15.75">
      <c r="C10" s="2"/>
      <c r="G10" s="115"/>
      <c r="H10" s="115"/>
      <c r="I10" s="115"/>
      <c r="J10" s="115"/>
      <c r="K10" s="135">
        <f t="shared" si="1"/>
        <v>0</v>
      </c>
      <c r="L10" s="43"/>
      <c r="Y10" s="2"/>
      <c r="AB10" s="124"/>
      <c r="AF10" s="134" t="str">
        <f t="shared" si="0"/>
        <v xml:space="preserve">    </v>
      </c>
      <c r="AG10" s="43" t="s">
        <v>381</v>
      </c>
    </row>
    <row r="11" spans="1:51" ht="15.75">
      <c r="C11" s="2"/>
      <c r="G11" s="115"/>
      <c r="H11" s="115"/>
      <c r="I11" s="115"/>
      <c r="J11" s="115"/>
      <c r="K11" s="135">
        <f t="shared" si="1"/>
        <v>0</v>
      </c>
      <c r="L11" s="43"/>
      <c r="Y11" s="2"/>
      <c r="AB11" s="124"/>
      <c r="AF11" s="134" t="str">
        <f t="shared" si="0"/>
        <v xml:space="preserve">    </v>
      </c>
      <c r="AG11" s="43" t="s">
        <v>381</v>
      </c>
    </row>
    <row r="12" spans="1:51" ht="15.75">
      <c r="G12" s="115"/>
      <c r="H12" s="115"/>
      <c r="I12" s="115"/>
      <c r="J12" s="115"/>
      <c r="K12" s="135">
        <f t="shared" si="1"/>
        <v>0</v>
      </c>
      <c r="L12" s="43"/>
      <c r="Y12" s="2"/>
      <c r="AB12" s="124"/>
      <c r="AF12" s="134" t="str">
        <f t="shared" si="0"/>
        <v xml:space="preserve">    </v>
      </c>
      <c r="AG12" s="43" t="s">
        <v>381</v>
      </c>
    </row>
    <row r="13" spans="1:51" ht="15.75">
      <c r="G13" s="115"/>
      <c r="H13" s="115"/>
      <c r="I13" s="115"/>
      <c r="J13" s="115"/>
      <c r="K13" s="135">
        <f t="shared" si="1"/>
        <v>0</v>
      </c>
      <c r="L13" s="43"/>
      <c r="Y13" s="2"/>
      <c r="AB13" s="124"/>
      <c r="AF13" s="134" t="str">
        <f t="shared" si="0"/>
        <v xml:space="preserve">    </v>
      </c>
      <c r="AG13" s="43" t="s">
        <v>381</v>
      </c>
    </row>
    <row r="14" spans="1:51" ht="15.75">
      <c r="G14" s="115"/>
      <c r="H14" s="115"/>
      <c r="I14" s="115"/>
      <c r="J14" s="115"/>
      <c r="K14" s="135">
        <f t="shared" si="1"/>
        <v>0</v>
      </c>
      <c r="L14" s="43"/>
      <c r="Y14" s="2"/>
      <c r="AB14" s="124"/>
      <c r="AF14" s="134" t="str">
        <f t="shared" si="0"/>
        <v xml:space="preserve">    </v>
      </c>
      <c r="AG14" s="43" t="s">
        <v>381</v>
      </c>
    </row>
    <row r="15" spans="1:51" ht="15.75">
      <c r="G15" s="115"/>
      <c r="H15" s="115"/>
      <c r="I15" s="115"/>
      <c r="J15" s="115"/>
      <c r="K15" s="135">
        <f t="shared" si="1"/>
        <v>0</v>
      </c>
      <c r="L15" s="43"/>
      <c r="Y15" s="2"/>
      <c r="AB15" s="124"/>
      <c r="AF15" s="134" t="str">
        <f t="shared" si="0"/>
        <v xml:space="preserve">    </v>
      </c>
      <c r="AG15" s="43" t="s">
        <v>381</v>
      </c>
    </row>
    <row r="16" spans="1:51" ht="15.75">
      <c r="G16" s="115"/>
      <c r="H16" s="115"/>
      <c r="I16" s="115"/>
      <c r="J16" s="115"/>
      <c r="K16" s="135">
        <f t="shared" si="1"/>
        <v>0</v>
      </c>
      <c r="L16" s="43"/>
      <c r="Y16" s="2"/>
      <c r="AB16" s="124"/>
      <c r="AF16" s="134" t="str">
        <f t="shared" si="0"/>
        <v xml:space="preserve">    </v>
      </c>
      <c r="AG16" s="43" t="s">
        <v>381</v>
      </c>
    </row>
    <row r="17" spans="3:33" ht="15.75">
      <c r="C17" s="2"/>
      <c r="G17" s="115"/>
      <c r="H17" s="115"/>
      <c r="I17" s="115"/>
      <c r="J17" s="115"/>
      <c r="K17" s="135">
        <f t="shared" si="1"/>
        <v>0</v>
      </c>
      <c r="L17" s="43"/>
      <c r="Y17" s="2"/>
      <c r="AB17" s="124"/>
      <c r="AF17" s="134" t="str">
        <f t="shared" si="0"/>
        <v xml:space="preserve">    </v>
      </c>
      <c r="AG17" s="43" t="s">
        <v>381</v>
      </c>
    </row>
    <row r="18" spans="3:33" ht="15.75">
      <c r="G18" s="115"/>
      <c r="H18" s="115"/>
      <c r="I18" s="115"/>
      <c r="J18" s="115"/>
      <c r="K18" s="135">
        <f t="shared" si="1"/>
        <v>0</v>
      </c>
      <c r="L18" s="43"/>
      <c r="Y18" s="2"/>
      <c r="AB18" s="124"/>
      <c r="AF18" s="134" t="str">
        <f t="shared" si="0"/>
        <v xml:space="preserve">    </v>
      </c>
      <c r="AG18" s="43" t="s">
        <v>381</v>
      </c>
    </row>
    <row r="19" spans="3:33" ht="15.75">
      <c r="G19" s="115"/>
      <c r="H19" s="115"/>
      <c r="I19" s="115"/>
      <c r="J19" s="115"/>
      <c r="K19" s="135">
        <f t="shared" si="1"/>
        <v>0</v>
      </c>
      <c r="L19" s="43"/>
      <c r="Y19" s="2"/>
      <c r="AB19" s="124"/>
      <c r="AF19" s="134" t="str">
        <f t="shared" si="0"/>
        <v xml:space="preserve">    </v>
      </c>
      <c r="AG19" s="43" t="s">
        <v>381</v>
      </c>
    </row>
    <row r="20" spans="3:33" ht="15.75">
      <c r="C20" s="2"/>
      <c r="G20" s="115"/>
      <c r="H20" s="115"/>
      <c r="I20" s="115"/>
      <c r="J20" s="115"/>
      <c r="K20" s="135">
        <f t="shared" si="1"/>
        <v>0</v>
      </c>
      <c r="L20" s="43"/>
      <c r="Y20" s="2"/>
      <c r="AB20" s="124"/>
      <c r="AF20" s="134" t="str">
        <f t="shared" si="0"/>
        <v xml:space="preserve">    </v>
      </c>
      <c r="AG20" s="43" t="s">
        <v>381</v>
      </c>
    </row>
    <row r="21" spans="3:33" ht="15.75">
      <c r="G21" s="115"/>
      <c r="H21" s="115"/>
      <c r="I21" s="115"/>
      <c r="J21" s="115"/>
      <c r="K21" s="135">
        <f t="shared" si="1"/>
        <v>0</v>
      </c>
      <c r="L21" s="43"/>
      <c r="Y21" s="2"/>
      <c r="AB21" s="124"/>
      <c r="AF21" s="134" t="str">
        <f t="shared" si="0"/>
        <v xml:space="preserve">    </v>
      </c>
      <c r="AG21" s="43" t="s">
        <v>381</v>
      </c>
    </row>
    <row r="22" spans="3:33" ht="15.75">
      <c r="C22" s="2"/>
      <c r="G22" s="115"/>
      <c r="H22" s="115"/>
      <c r="I22" s="115"/>
      <c r="J22" s="115"/>
      <c r="K22" s="135">
        <f t="shared" si="1"/>
        <v>0</v>
      </c>
      <c r="L22" s="43"/>
      <c r="Y22" s="2"/>
      <c r="AB22" s="124"/>
      <c r="AF22" s="134" t="str">
        <f t="shared" si="0"/>
        <v xml:space="preserve">    </v>
      </c>
      <c r="AG22" s="43" t="s">
        <v>381</v>
      </c>
    </row>
    <row r="23" spans="3:33" ht="15.75">
      <c r="G23" s="115"/>
      <c r="H23" s="115"/>
      <c r="I23" s="115"/>
      <c r="J23" s="115"/>
      <c r="K23" s="135">
        <f t="shared" si="1"/>
        <v>0</v>
      </c>
      <c r="L23" s="43"/>
      <c r="Y23" s="2"/>
      <c r="AB23" s="124"/>
      <c r="AF23" s="134" t="str">
        <f t="shared" si="0"/>
        <v xml:space="preserve">    </v>
      </c>
      <c r="AG23" s="43" t="s">
        <v>381</v>
      </c>
    </row>
    <row r="24" spans="3:33" ht="15.75">
      <c r="G24" s="115"/>
      <c r="H24" s="115"/>
      <c r="I24" s="115"/>
      <c r="J24" s="115"/>
      <c r="K24" s="135">
        <f t="shared" si="1"/>
        <v>0</v>
      </c>
      <c r="L24" s="43"/>
      <c r="Y24" s="2"/>
      <c r="AB24" s="124"/>
      <c r="AF24" s="134" t="str">
        <f t="shared" si="0"/>
        <v xml:space="preserve">    </v>
      </c>
      <c r="AG24" s="43" t="s">
        <v>381</v>
      </c>
    </row>
    <row r="25" spans="3:33" ht="15.75">
      <c r="G25" s="115"/>
      <c r="H25" s="115"/>
      <c r="I25" s="115"/>
      <c r="J25" s="115"/>
      <c r="K25" s="135">
        <f t="shared" si="1"/>
        <v>0</v>
      </c>
      <c r="L25" s="43"/>
      <c r="Y25" s="2"/>
      <c r="AB25" s="124"/>
      <c r="AF25" s="134" t="str">
        <f t="shared" si="0"/>
        <v xml:space="preserve">    </v>
      </c>
      <c r="AG25" s="43" t="s">
        <v>381</v>
      </c>
    </row>
    <row r="26" spans="3:33" ht="15.75">
      <c r="G26" s="115"/>
      <c r="H26" s="115"/>
      <c r="I26" s="115"/>
      <c r="J26" s="115"/>
      <c r="K26" s="135">
        <f t="shared" si="1"/>
        <v>0</v>
      </c>
      <c r="L26" s="43"/>
      <c r="Y26" s="2"/>
      <c r="AB26" s="124"/>
      <c r="AF26" s="134" t="str">
        <f t="shared" si="0"/>
        <v xml:space="preserve">    </v>
      </c>
      <c r="AG26" s="43" t="s">
        <v>381</v>
      </c>
    </row>
    <row r="27" spans="3:33" ht="15.75">
      <c r="G27" s="115"/>
      <c r="H27" s="115"/>
      <c r="I27" s="115"/>
      <c r="J27" s="115"/>
      <c r="K27" s="135">
        <f t="shared" si="1"/>
        <v>0</v>
      </c>
      <c r="L27" s="43"/>
      <c r="Y27" s="2"/>
      <c r="AB27" s="124"/>
      <c r="AF27" s="134" t="str">
        <f t="shared" si="0"/>
        <v xml:space="preserve">    </v>
      </c>
      <c r="AG27" s="43" t="s">
        <v>381</v>
      </c>
    </row>
    <row r="28" spans="3:33" ht="15.75">
      <c r="G28" s="115"/>
      <c r="H28" s="115"/>
      <c r="I28" s="115"/>
      <c r="J28" s="115"/>
      <c r="K28" s="135">
        <f t="shared" si="1"/>
        <v>0</v>
      </c>
      <c r="L28" s="43"/>
      <c r="Y28" s="2"/>
      <c r="AB28" s="124"/>
      <c r="AF28" s="134" t="str">
        <f t="shared" si="0"/>
        <v xml:space="preserve">    </v>
      </c>
      <c r="AG28" s="43" t="s">
        <v>381</v>
      </c>
    </row>
    <row r="29" spans="3:33" ht="15.75">
      <c r="C29" s="2"/>
      <c r="G29" s="115"/>
      <c r="H29" s="115"/>
      <c r="I29" s="115"/>
      <c r="J29" s="115"/>
      <c r="K29" s="135">
        <f t="shared" si="1"/>
        <v>0</v>
      </c>
      <c r="L29" s="43"/>
      <c r="Y29" s="2"/>
      <c r="AB29" s="124"/>
      <c r="AF29" s="134" t="str">
        <f t="shared" si="0"/>
        <v xml:space="preserve">    </v>
      </c>
      <c r="AG29" s="43" t="s">
        <v>381</v>
      </c>
    </row>
    <row r="30" spans="3:33" ht="15.75">
      <c r="C30" s="2"/>
      <c r="G30" s="115"/>
      <c r="H30" s="115"/>
      <c r="I30" s="115"/>
      <c r="J30" s="115"/>
      <c r="K30" s="135">
        <f t="shared" si="1"/>
        <v>0</v>
      </c>
      <c r="L30" s="43"/>
      <c r="Y30" s="2"/>
      <c r="AB30" s="124"/>
      <c r="AF30" s="134" t="str">
        <f t="shared" si="0"/>
        <v xml:space="preserve">    </v>
      </c>
      <c r="AG30" s="43" t="s">
        <v>381</v>
      </c>
    </row>
    <row r="31" spans="3:33" ht="15.75">
      <c r="G31" s="115"/>
      <c r="H31" s="115"/>
      <c r="I31" s="115"/>
      <c r="J31" s="115"/>
      <c r="K31" s="135">
        <f t="shared" si="1"/>
        <v>0</v>
      </c>
      <c r="L31" s="43"/>
      <c r="Y31" s="2"/>
      <c r="AB31" s="124"/>
      <c r="AF31" s="134" t="str">
        <f t="shared" si="0"/>
        <v xml:space="preserve">    </v>
      </c>
      <c r="AG31" s="43" t="s">
        <v>381</v>
      </c>
    </row>
    <row r="32" spans="3:33" ht="15.75">
      <c r="C32" s="2"/>
      <c r="G32" s="115"/>
      <c r="H32" s="115"/>
      <c r="I32" s="115"/>
      <c r="J32" s="115"/>
      <c r="K32" s="135">
        <f t="shared" si="1"/>
        <v>0</v>
      </c>
      <c r="L32" s="43"/>
      <c r="Y32" s="2"/>
      <c r="AB32" s="124"/>
      <c r="AF32" s="134" t="str">
        <f t="shared" si="0"/>
        <v xml:space="preserve">    </v>
      </c>
      <c r="AG32" s="43" t="s">
        <v>381</v>
      </c>
    </row>
    <row r="33" spans="1:33" ht="15.75">
      <c r="G33" s="115"/>
      <c r="H33" s="115"/>
      <c r="I33" s="115"/>
      <c r="J33" s="115"/>
      <c r="K33" s="135">
        <f t="shared" si="1"/>
        <v>0</v>
      </c>
      <c r="L33" s="43"/>
      <c r="Y33" s="2"/>
      <c r="AB33" s="124"/>
      <c r="AF33" s="134" t="str">
        <f t="shared" si="0"/>
        <v xml:space="preserve">    </v>
      </c>
      <c r="AG33" s="43" t="s">
        <v>381</v>
      </c>
    </row>
    <row r="34" spans="1:33" ht="15.75">
      <c r="G34" s="115"/>
      <c r="H34" s="115"/>
      <c r="I34" s="115"/>
      <c r="J34" s="115"/>
      <c r="K34" s="135">
        <f t="shared" si="1"/>
        <v>0</v>
      </c>
      <c r="L34" s="43"/>
      <c r="Y34" s="2"/>
      <c r="AB34" s="124"/>
      <c r="AF34" s="134" t="str">
        <f t="shared" ref="AF34:AF64" si="2">(IF(E34&gt;5,CONCATENATE(E34,AG34),""))&amp;(F34&amp;" "&amp;G34&amp;" "&amp;H34&amp;" "&amp;I34&amp;" "&amp;J34)</f>
        <v xml:space="preserve">    </v>
      </c>
      <c r="AG34" s="43" t="s">
        <v>381</v>
      </c>
    </row>
    <row r="35" spans="1:33" ht="15.75">
      <c r="G35" s="115"/>
      <c r="H35" s="115"/>
      <c r="I35" s="115"/>
      <c r="J35" s="115"/>
      <c r="K35" s="135">
        <f t="shared" si="1"/>
        <v>0</v>
      </c>
      <c r="L35" s="43"/>
      <c r="Y35" s="2"/>
      <c r="AB35" s="124"/>
      <c r="AF35" s="134" t="str">
        <f t="shared" si="2"/>
        <v xml:space="preserve">    </v>
      </c>
      <c r="AG35" s="43" t="s">
        <v>381</v>
      </c>
    </row>
    <row r="36" spans="1:33" ht="15.75">
      <c r="A36" s="115"/>
      <c r="B36" s="115"/>
      <c r="C36" s="115"/>
      <c r="D36" s="115"/>
      <c r="E36" s="115"/>
      <c r="F36" s="115"/>
      <c r="G36" s="115"/>
      <c r="H36" s="115"/>
      <c r="I36" s="115"/>
      <c r="J36" s="115"/>
      <c r="K36" s="135">
        <f t="shared" si="1"/>
        <v>0</v>
      </c>
      <c r="L36" s="115"/>
      <c r="M36" s="115"/>
      <c r="N36" s="115"/>
      <c r="O36" s="115"/>
      <c r="P36" s="115"/>
      <c r="Q36" s="115"/>
      <c r="R36" s="115"/>
      <c r="S36" s="115"/>
      <c r="T36" s="115"/>
      <c r="U36" s="115"/>
      <c r="V36" s="115"/>
      <c r="W36" s="115"/>
      <c r="X36" s="115"/>
      <c r="Y36" s="116"/>
      <c r="Z36" s="115"/>
      <c r="AA36" s="115"/>
      <c r="AB36" s="117"/>
      <c r="AC36" s="115"/>
      <c r="AF36" s="134" t="str">
        <f t="shared" si="2"/>
        <v xml:space="preserve">    </v>
      </c>
      <c r="AG36" s="43" t="s">
        <v>381</v>
      </c>
    </row>
    <row r="37" spans="1:33" ht="15.75">
      <c r="A37" s="115"/>
      <c r="B37" s="115"/>
      <c r="C37" s="115"/>
      <c r="D37" s="115"/>
      <c r="E37" s="115"/>
      <c r="F37" s="115"/>
      <c r="G37" s="115"/>
      <c r="H37" s="115"/>
      <c r="I37" s="115"/>
      <c r="J37" s="115"/>
      <c r="K37" s="135">
        <f t="shared" si="1"/>
        <v>0</v>
      </c>
      <c r="L37" s="115"/>
      <c r="M37" s="115"/>
      <c r="N37" s="115"/>
      <c r="O37" s="115"/>
      <c r="P37" s="115"/>
      <c r="Q37" s="115"/>
      <c r="R37" s="115"/>
      <c r="S37" s="115"/>
      <c r="T37" s="115"/>
      <c r="U37" s="115"/>
      <c r="V37" s="115"/>
      <c r="W37" s="115"/>
      <c r="X37" s="115"/>
      <c r="Y37" s="116"/>
      <c r="Z37" s="115"/>
      <c r="AA37" s="115"/>
      <c r="AB37" s="117"/>
      <c r="AC37" s="115"/>
      <c r="AF37" s="134" t="str">
        <f t="shared" si="2"/>
        <v xml:space="preserve">    </v>
      </c>
      <c r="AG37" s="43" t="s">
        <v>381</v>
      </c>
    </row>
    <row r="38" spans="1:33" ht="15.75">
      <c r="A38" s="115"/>
      <c r="B38" s="115"/>
      <c r="C38" s="115"/>
      <c r="D38" s="115"/>
      <c r="E38" s="115"/>
      <c r="F38" s="115"/>
      <c r="G38" s="115"/>
      <c r="H38" s="115"/>
      <c r="I38" s="115"/>
      <c r="J38" s="115"/>
      <c r="K38" s="135">
        <f t="shared" si="1"/>
        <v>0</v>
      </c>
      <c r="L38" s="115"/>
      <c r="M38" s="115"/>
      <c r="N38" s="115"/>
      <c r="O38" s="115"/>
      <c r="P38" s="115"/>
      <c r="Q38" s="115"/>
      <c r="R38" s="115"/>
      <c r="S38" s="115"/>
      <c r="T38" s="115"/>
      <c r="U38" s="115"/>
      <c r="V38" s="115"/>
      <c r="W38" s="115"/>
      <c r="X38" s="115"/>
      <c r="Y38" s="115"/>
      <c r="Z38" s="115"/>
      <c r="AA38" s="115"/>
      <c r="AB38" s="117"/>
      <c r="AC38" s="115"/>
      <c r="AF38" s="134" t="str">
        <f t="shared" si="2"/>
        <v xml:space="preserve">    </v>
      </c>
      <c r="AG38" s="43" t="s">
        <v>381</v>
      </c>
    </row>
    <row r="39" spans="1:33" ht="15.75">
      <c r="A39" s="115"/>
      <c r="B39" s="115"/>
      <c r="C39" s="115"/>
      <c r="D39" s="115"/>
      <c r="E39" s="115"/>
      <c r="F39" s="115"/>
      <c r="G39" s="115"/>
      <c r="H39" s="115"/>
      <c r="I39" s="115"/>
      <c r="J39" s="115"/>
      <c r="K39" s="135">
        <f t="shared" si="1"/>
        <v>0</v>
      </c>
      <c r="L39" s="115"/>
      <c r="M39" s="115"/>
      <c r="N39" s="115"/>
      <c r="O39" s="115"/>
      <c r="P39" s="115"/>
      <c r="Q39" s="115"/>
      <c r="R39" s="115"/>
      <c r="S39" s="115"/>
      <c r="T39" s="115"/>
      <c r="U39" s="115"/>
      <c r="V39" s="115"/>
      <c r="W39" s="115"/>
      <c r="X39" s="115"/>
      <c r="Y39" s="116"/>
      <c r="Z39" s="115"/>
      <c r="AA39" s="115"/>
      <c r="AB39" s="117"/>
      <c r="AC39" s="115"/>
      <c r="AF39" s="134" t="str">
        <f t="shared" si="2"/>
        <v xml:space="preserve">    </v>
      </c>
      <c r="AG39" s="43" t="s">
        <v>381</v>
      </c>
    </row>
    <row r="40" spans="1:33" ht="15.75">
      <c r="A40" s="115"/>
      <c r="B40" s="115"/>
      <c r="C40" s="115"/>
      <c r="D40" s="115"/>
      <c r="E40" s="115"/>
      <c r="F40" s="115"/>
      <c r="G40" s="115"/>
      <c r="H40" s="115"/>
      <c r="I40" s="115"/>
      <c r="J40" s="115"/>
      <c r="K40" s="135">
        <f t="shared" si="1"/>
        <v>0</v>
      </c>
      <c r="L40" s="115"/>
      <c r="M40" s="115"/>
      <c r="N40" s="115"/>
      <c r="O40" s="115"/>
      <c r="P40" s="115"/>
      <c r="Q40" s="115"/>
      <c r="R40" s="115"/>
      <c r="S40" s="115"/>
      <c r="T40" s="115"/>
      <c r="U40" s="115"/>
      <c r="V40" s="115"/>
      <c r="W40" s="115"/>
      <c r="X40" s="115"/>
      <c r="Y40" s="115"/>
      <c r="Z40" s="115"/>
      <c r="AA40" s="115"/>
      <c r="AB40" s="117"/>
      <c r="AC40" s="115"/>
      <c r="AF40" s="134" t="str">
        <f t="shared" si="2"/>
        <v xml:space="preserve">    </v>
      </c>
      <c r="AG40" s="43" t="s">
        <v>381</v>
      </c>
    </row>
    <row r="41" spans="1:33" ht="15.75">
      <c r="A41" s="115"/>
      <c r="B41" s="115"/>
      <c r="C41" s="115"/>
      <c r="D41" s="115"/>
      <c r="E41" s="115"/>
      <c r="F41" s="115"/>
      <c r="G41" s="115"/>
      <c r="H41" s="115"/>
      <c r="I41" s="115"/>
      <c r="J41" s="115"/>
      <c r="K41" s="135">
        <f t="shared" si="1"/>
        <v>0</v>
      </c>
      <c r="L41" s="115"/>
      <c r="M41" s="115"/>
      <c r="N41" s="115"/>
      <c r="O41" s="115"/>
      <c r="P41" s="115"/>
      <c r="Q41" s="115"/>
      <c r="R41" s="115"/>
      <c r="S41" s="115"/>
      <c r="T41" s="115"/>
      <c r="U41" s="115"/>
      <c r="V41" s="115"/>
      <c r="W41" s="115"/>
      <c r="X41" s="115"/>
      <c r="Y41" s="116"/>
      <c r="Z41" s="115"/>
      <c r="AA41" s="115"/>
      <c r="AB41" s="117"/>
      <c r="AC41" s="115"/>
      <c r="AF41" s="134" t="str">
        <f t="shared" si="2"/>
        <v xml:space="preserve">    </v>
      </c>
      <c r="AG41" s="43" t="s">
        <v>381</v>
      </c>
    </row>
    <row r="42" spans="1:33" ht="15.75">
      <c r="A42" s="115"/>
      <c r="B42" s="115"/>
      <c r="C42" s="115"/>
      <c r="D42" s="115"/>
      <c r="E42" s="115"/>
      <c r="F42" s="115"/>
      <c r="G42" s="115"/>
      <c r="H42" s="115"/>
      <c r="I42" s="115"/>
      <c r="J42" s="115"/>
      <c r="K42" s="135">
        <f t="shared" si="1"/>
        <v>0</v>
      </c>
      <c r="L42" s="115"/>
      <c r="M42" s="115"/>
      <c r="N42" s="115"/>
      <c r="O42" s="115"/>
      <c r="P42" s="115"/>
      <c r="Q42" s="115"/>
      <c r="R42" s="115"/>
      <c r="S42" s="115"/>
      <c r="T42" s="115"/>
      <c r="U42" s="115"/>
      <c r="V42" s="115"/>
      <c r="W42" s="115"/>
      <c r="X42" s="115"/>
      <c r="Y42" s="115"/>
      <c r="Z42" s="115"/>
      <c r="AA42" s="115"/>
      <c r="AB42" s="117"/>
      <c r="AC42" s="115"/>
      <c r="AF42" s="134" t="str">
        <f t="shared" si="2"/>
        <v xml:space="preserve">    </v>
      </c>
      <c r="AG42" s="43" t="s">
        <v>381</v>
      </c>
    </row>
    <row r="43" spans="1:33" ht="15.75">
      <c r="A43" s="115"/>
      <c r="B43" s="115"/>
      <c r="C43" s="115"/>
      <c r="D43" s="115"/>
      <c r="E43" s="115"/>
      <c r="F43" s="115"/>
      <c r="G43" s="115"/>
      <c r="H43" s="115"/>
      <c r="I43" s="115"/>
      <c r="J43" s="115"/>
      <c r="K43" s="135">
        <f t="shared" si="1"/>
        <v>0</v>
      </c>
      <c r="L43" s="115"/>
      <c r="M43" s="115"/>
      <c r="N43" s="115"/>
      <c r="O43" s="115"/>
      <c r="P43" s="115"/>
      <c r="Q43" s="115"/>
      <c r="R43" s="115"/>
      <c r="S43" s="115"/>
      <c r="T43" s="115"/>
      <c r="U43" s="115"/>
      <c r="V43" s="115"/>
      <c r="W43" s="115"/>
      <c r="X43" s="115"/>
      <c r="Y43" s="115"/>
      <c r="Z43" s="115"/>
      <c r="AA43" s="115"/>
      <c r="AB43" s="117"/>
      <c r="AC43" s="115"/>
      <c r="AF43" s="134" t="str">
        <f t="shared" si="2"/>
        <v xml:space="preserve">    </v>
      </c>
      <c r="AG43" s="43" t="s">
        <v>381</v>
      </c>
    </row>
    <row r="44" spans="1:33" ht="15.75">
      <c r="A44" s="115"/>
      <c r="B44" s="115"/>
      <c r="C44" s="115"/>
      <c r="D44" s="115"/>
      <c r="E44" s="115"/>
      <c r="F44" s="115"/>
      <c r="G44" s="115"/>
      <c r="H44" s="115"/>
      <c r="I44" s="115"/>
      <c r="J44" s="115"/>
      <c r="K44" s="135">
        <f t="shared" si="1"/>
        <v>0</v>
      </c>
      <c r="L44" s="115"/>
      <c r="M44" s="115"/>
      <c r="N44" s="115"/>
      <c r="O44" s="115"/>
      <c r="P44" s="115"/>
      <c r="Q44" s="115"/>
      <c r="R44" s="115"/>
      <c r="S44" s="115"/>
      <c r="T44" s="115"/>
      <c r="U44" s="115"/>
      <c r="V44" s="115"/>
      <c r="W44" s="115"/>
      <c r="X44" s="115"/>
      <c r="Y44" s="115"/>
      <c r="Z44" s="115"/>
      <c r="AA44" s="115"/>
      <c r="AB44" s="117"/>
      <c r="AC44" s="115"/>
      <c r="AF44" s="134" t="str">
        <f t="shared" si="2"/>
        <v xml:space="preserve">    </v>
      </c>
      <c r="AG44" s="43" t="s">
        <v>381</v>
      </c>
    </row>
    <row r="45" spans="1:33" ht="15.75">
      <c r="A45" s="115"/>
      <c r="B45" s="115"/>
      <c r="C45" s="115"/>
      <c r="D45" s="115"/>
      <c r="E45" s="115"/>
      <c r="F45" s="115"/>
      <c r="G45" s="115"/>
      <c r="H45" s="115"/>
      <c r="I45" s="115"/>
      <c r="J45" s="115"/>
      <c r="K45" s="135">
        <f t="shared" si="1"/>
        <v>0</v>
      </c>
      <c r="L45" s="115"/>
      <c r="M45" s="115"/>
      <c r="N45" s="115"/>
      <c r="O45" s="115"/>
      <c r="P45" s="115"/>
      <c r="Q45" s="115"/>
      <c r="R45" s="115"/>
      <c r="S45" s="115"/>
      <c r="T45" s="115"/>
      <c r="U45" s="115"/>
      <c r="V45" s="115"/>
      <c r="W45" s="115"/>
      <c r="X45" s="115"/>
      <c r="Y45" s="115"/>
      <c r="Z45" s="115"/>
      <c r="AA45" s="115"/>
      <c r="AB45" s="117"/>
      <c r="AC45" s="115"/>
      <c r="AF45" s="134" t="str">
        <f t="shared" si="2"/>
        <v xml:space="preserve">    </v>
      </c>
      <c r="AG45" s="43" t="s">
        <v>381</v>
      </c>
    </row>
    <row r="46" spans="1:33" ht="15.75">
      <c r="A46" s="115"/>
      <c r="B46" s="115"/>
      <c r="C46" s="115"/>
      <c r="D46" s="115"/>
      <c r="E46" s="115"/>
      <c r="F46" s="115"/>
      <c r="G46" s="115"/>
      <c r="H46" s="115"/>
      <c r="I46" s="115"/>
      <c r="J46" s="115"/>
      <c r="K46" s="135">
        <f t="shared" si="1"/>
        <v>0</v>
      </c>
      <c r="L46" s="115"/>
      <c r="M46" s="115"/>
      <c r="N46" s="115"/>
      <c r="O46" s="115"/>
      <c r="P46" s="115"/>
      <c r="Q46" s="115"/>
      <c r="R46" s="115"/>
      <c r="S46" s="115"/>
      <c r="T46" s="115"/>
      <c r="U46" s="115"/>
      <c r="V46" s="115"/>
      <c r="W46" s="115"/>
      <c r="X46" s="115"/>
      <c r="Y46" s="116"/>
      <c r="Z46" s="115"/>
      <c r="AA46" s="115"/>
      <c r="AB46" s="117"/>
      <c r="AC46" s="115"/>
      <c r="AF46" s="134" t="str">
        <f t="shared" si="2"/>
        <v xml:space="preserve">    </v>
      </c>
      <c r="AG46" s="43" t="s">
        <v>381</v>
      </c>
    </row>
    <row r="47" spans="1:33" ht="15.75">
      <c r="A47" s="115"/>
      <c r="B47" s="115"/>
      <c r="C47" s="115"/>
      <c r="D47" s="115"/>
      <c r="E47" s="115"/>
      <c r="F47" s="115"/>
      <c r="G47" s="115"/>
      <c r="H47" s="115"/>
      <c r="I47" s="115"/>
      <c r="J47" s="115"/>
      <c r="K47" s="135">
        <f t="shared" si="1"/>
        <v>0</v>
      </c>
      <c r="L47" s="115"/>
      <c r="M47" s="115"/>
      <c r="N47" s="115"/>
      <c r="O47" s="115"/>
      <c r="P47" s="115"/>
      <c r="Q47" s="115"/>
      <c r="R47" s="115"/>
      <c r="S47" s="115"/>
      <c r="T47" s="115"/>
      <c r="U47" s="115"/>
      <c r="V47" s="115"/>
      <c r="W47" s="115"/>
      <c r="X47" s="115"/>
      <c r="Y47" s="115"/>
      <c r="Z47" s="115"/>
      <c r="AA47" s="115"/>
      <c r="AB47" s="117"/>
      <c r="AC47" s="115"/>
      <c r="AF47" s="134" t="str">
        <f t="shared" si="2"/>
        <v xml:space="preserve">    </v>
      </c>
      <c r="AG47" s="43" t="s">
        <v>381</v>
      </c>
    </row>
    <row r="48" spans="1:33" ht="15.75">
      <c r="A48" s="115"/>
      <c r="B48" s="115"/>
      <c r="C48" s="115"/>
      <c r="D48" s="115"/>
      <c r="E48" s="115"/>
      <c r="F48" s="115"/>
      <c r="G48" s="115"/>
      <c r="H48" s="115"/>
      <c r="I48" s="115"/>
      <c r="J48" s="115"/>
      <c r="K48" s="135">
        <f t="shared" si="1"/>
        <v>0</v>
      </c>
      <c r="L48" s="115"/>
      <c r="M48" s="115"/>
      <c r="N48" s="115"/>
      <c r="O48" s="115"/>
      <c r="P48" s="115"/>
      <c r="Q48" s="115"/>
      <c r="R48" s="115"/>
      <c r="S48" s="115"/>
      <c r="T48" s="115"/>
      <c r="U48" s="115"/>
      <c r="V48" s="115"/>
      <c r="W48" s="115"/>
      <c r="X48" s="115"/>
      <c r="Y48" s="116"/>
      <c r="Z48" s="115"/>
      <c r="AA48" s="115"/>
      <c r="AB48" s="117"/>
      <c r="AC48" s="115"/>
      <c r="AF48" s="134" t="str">
        <f t="shared" si="2"/>
        <v xml:space="preserve">    </v>
      </c>
      <c r="AG48" s="43" t="s">
        <v>381</v>
      </c>
    </row>
    <row r="49" spans="1:33" ht="15.75">
      <c r="A49" s="115"/>
      <c r="B49" s="115"/>
      <c r="C49" s="115"/>
      <c r="D49" s="115"/>
      <c r="E49" s="115"/>
      <c r="F49" s="115"/>
      <c r="G49" s="115"/>
      <c r="H49" s="115"/>
      <c r="I49" s="115"/>
      <c r="J49" s="115"/>
      <c r="K49" s="135">
        <f t="shared" si="1"/>
        <v>0</v>
      </c>
      <c r="L49" s="115"/>
      <c r="M49" s="115"/>
      <c r="N49" s="115"/>
      <c r="O49" s="115"/>
      <c r="P49" s="115"/>
      <c r="Q49" s="115"/>
      <c r="R49" s="115"/>
      <c r="S49" s="115"/>
      <c r="T49" s="115"/>
      <c r="U49" s="115"/>
      <c r="V49" s="115"/>
      <c r="W49" s="115"/>
      <c r="X49" s="115"/>
      <c r="Y49" s="115"/>
      <c r="Z49" s="115"/>
      <c r="AA49" s="115"/>
      <c r="AB49" s="117"/>
      <c r="AC49" s="115"/>
      <c r="AF49" s="134" t="str">
        <f t="shared" si="2"/>
        <v xml:space="preserve">    </v>
      </c>
      <c r="AG49" s="43" t="s">
        <v>381</v>
      </c>
    </row>
    <row r="50" spans="1:33" ht="15.75">
      <c r="A50" s="115"/>
      <c r="B50" s="115"/>
      <c r="C50" s="115"/>
      <c r="D50" s="115"/>
      <c r="E50" s="115"/>
      <c r="F50" s="115"/>
      <c r="G50" s="115"/>
      <c r="H50" s="115"/>
      <c r="I50" s="115"/>
      <c r="J50" s="115"/>
      <c r="K50" s="135">
        <f t="shared" si="1"/>
        <v>0</v>
      </c>
      <c r="L50" s="115"/>
      <c r="M50" s="115"/>
      <c r="N50" s="115"/>
      <c r="O50" s="115"/>
      <c r="P50" s="115"/>
      <c r="Q50" s="115"/>
      <c r="R50" s="115"/>
      <c r="S50" s="115"/>
      <c r="T50" s="115"/>
      <c r="U50" s="115"/>
      <c r="V50" s="115"/>
      <c r="W50" s="115"/>
      <c r="X50" s="115"/>
      <c r="Y50" s="116"/>
      <c r="Z50" s="115"/>
      <c r="AA50" s="115"/>
      <c r="AB50" s="117"/>
      <c r="AC50" s="115"/>
      <c r="AF50" s="134" t="str">
        <f t="shared" si="2"/>
        <v xml:space="preserve">    </v>
      </c>
      <c r="AG50" s="43" t="s">
        <v>381</v>
      </c>
    </row>
    <row r="51" spans="1:33" ht="15.75">
      <c r="A51" s="115"/>
      <c r="B51" s="115"/>
      <c r="C51" s="115"/>
      <c r="D51" s="115"/>
      <c r="E51" s="115"/>
      <c r="F51" s="115"/>
      <c r="G51" s="115"/>
      <c r="H51" s="115"/>
      <c r="I51" s="115"/>
      <c r="J51" s="115"/>
      <c r="K51" s="135">
        <f t="shared" si="1"/>
        <v>0</v>
      </c>
      <c r="L51" s="115"/>
      <c r="M51" s="115"/>
      <c r="N51" s="115"/>
      <c r="O51" s="115"/>
      <c r="P51" s="115"/>
      <c r="Q51" s="115"/>
      <c r="R51" s="115"/>
      <c r="S51" s="115"/>
      <c r="T51" s="115"/>
      <c r="U51" s="115"/>
      <c r="V51" s="115"/>
      <c r="W51" s="115"/>
      <c r="X51" s="115"/>
      <c r="Y51" s="116"/>
      <c r="Z51" s="115"/>
      <c r="AA51" s="115"/>
      <c r="AB51" s="117"/>
      <c r="AC51" s="115"/>
      <c r="AF51" s="134" t="str">
        <f t="shared" si="2"/>
        <v xml:space="preserve">    </v>
      </c>
      <c r="AG51" s="43" t="s">
        <v>381</v>
      </c>
    </row>
    <row r="52" spans="1:33" ht="15.75">
      <c r="A52" s="115"/>
      <c r="B52" s="115"/>
      <c r="C52" s="115"/>
      <c r="D52" s="115"/>
      <c r="E52" s="115"/>
      <c r="F52" s="115"/>
      <c r="G52" s="115"/>
      <c r="H52" s="115"/>
      <c r="I52" s="115"/>
      <c r="J52" s="115"/>
      <c r="K52" s="135">
        <f t="shared" si="1"/>
        <v>0</v>
      </c>
      <c r="L52" s="115"/>
      <c r="M52" s="115"/>
      <c r="N52" s="115"/>
      <c r="O52" s="115"/>
      <c r="P52" s="115"/>
      <c r="Q52" s="115"/>
      <c r="R52" s="115"/>
      <c r="S52" s="115"/>
      <c r="T52" s="115"/>
      <c r="U52" s="115"/>
      <c r="V52" s="115"/>
      <c r="W52" s="115"/>
      <c r="X52" s="115"/>
      <c r="Y52" s="116"/>
      <c r="Z52" s="115"/>
      <c r="AA52" s="115"/>
      <c r="AB52" s="117"/>
      <c r="AC52" s="115"/>
      <c r="AF52" s="134" t="str">
        <f t="shared" si="2"/>
        <v xml:space="preserve">    </v>
      </c>
      <c r="AG52" s="43" t="s">
        <v>381</v>
      </c>
    </row>
    <row r="53" spans="1:33" ht="15.75">
      <c r="A53" s="115"/>
      <c r="B53" s="115"/>
      <c r="C53" s="115"/>
      <c r="D53" s="115"/>
      <c r="E53" s="115"/>
      <c r="F53" s="115"/>
      <c r="G53" s="115"/>
      <c r="H53" s="115"/>
      <c r="I53" s="115"/>
      <c r="J53" s="115"/>
      <c r="K53" s="135">
        <f t="shared" si="1"/>
        <v>0</v>
      </c>
      <c r="L53" s="115"/>
      <c r="M53" s="115"/>
      <c r="N53" s="115"/>
      <c r="O53" s="115"/>
      <c r="P53" s="115"/>
      <c r="Q53" s="115"/>
      <c r="R53" s="115"/>
      <c r="S53" s="115"/>
      <c r="T53" s="115"/>
      <c r="U53" s="115"/>
      <c r="V53" s="115"/>
      <c r="W53" s="115"/>
      <c r="X53" s="115"/>
      <c r="Y53" s="116"/>
      <c r="Z53" s="115"/>
      <c r="AA53" s="115"/>
      <c r="AB53" s="117"/>
      <c r="AC53" s="115"/>
      <c r="AF53" s="134" t="str">
        <f t="shared" si="2"/>
        <v xml:space="preserve">    </v>
      </c>
      <c r="AG53" s="43" t="s">
        <v>381</v>
      </c>
    </row>
    <row r="54" spans="1:33" ht="15.75">
      <c r="A54" s="115"/>
      <c r="B54" s="115"/>
      <c r="C54" s="115"/>
      <c r="D54" s="115"/>
      <c r="E54" s="115"/>
      <c r="F54" s="115"/>
      <c r="G54" s="115"/>
      <c r="H54" s="115"/>
      <c r="I54" s="115"/>
      <c r="J54" s="115"/>
      <c r="K54" s="135">
        <f t="shared" si="1"/>
        <v>0</v>
      </c>
      <c r="L54" s="115"/>
      <c r="M54" s="115"/>
      <c r="N54" s="115"/>
      <c r="O54" s="115"/>
      <c r="P54" s="115"/>
      <c r="Q54" s="115"/>
      <c r="R54" s="115"/>
      <c r="S54" s="115"/>
      <c r="T54" s="115"/>
      <c r="U54" s="115"/>
      <c r="V54" s="115"/>
      <c r="W54" s="115"/>
      <c r="X54" s="115"/>
      <c r="Y54" s="116"/>
      <c r="Z54" s="115"/>
      <c r="AA54" s="115"/>
      <c r="AB54" s="117"/>
      <c r="AC54" s="115"/>
      <c r="AF54" s="134" t="str">
        <f t="shared" si="2"/>
        <v xml:space="preserve">    </v>
      </c>
      <c r="AG54" s="43" t="s">
        <v>381</v>
      </c>
    </row>
    <row r="55" spans="1:33" ht="15.75">
      <c r="A55" s="115"/>
      <c r="B55" s="115"/>
      <c r="C55" s="115"/>
      <c r="D55" s="115"/>
      <c r="E55" s="115"/>
      <c r="F55" s="115"/>
      <c r="G55" s="115"/>
      <c r="H55" s="115"/>
      <c r="I55" s="115"/>
      <c r="J55" s="115"/>
      <c r="K55" s="135">
        <f t="shared" si="1"/>
        <v>0</v>
      </c>
      <c r="L55" s="115"/>
      <c r="M55" s="115"/>
      <c r="N55" s="115"/>
      <c r="O55" s="115"/>
      <c r="P55" s="115"/>
      <c r="Q55" s="115"/>
      <c r="R55" s="115"/>
      <c r="S55" s="115"/>
      <c r="T55" s="115"/>
      <c r="U55" s="115"/>
      <c r="V55" s="115"/>
      <c r="W55" s="115"/>
      <c r="X55" s="115"/>
      <c r="Y55" s="116"/>
      <c r="Z55" s="115"/>
      <c r="AA55" s="115"/>
      <c r="AB55" s="117"/>
      <c r="AC55" s="115"/>
      <c r="AF55" s="134" t="str">
        <f t="shared" si="2"/>
        <v xml:space="preserve">    </v>
      </c>
      <c r="AG55" s="43" t="s">
        <v>381</v>
      </c>
    </row>
    <row r="56" spans="1:33" ht="15.75">
      <c r="A56" s="115"/>
      <c r="B56" s="115"/>
      <c r="C56" s="115"/>
      <c r="D56" s="115"/>
      <c r="E56" s="115"/>
      <c r="F56" s="115"/>
      <c r="G56" s="115"/>
      <c r="H56" s="115"/>
      <c r="I56" s="115"/>
      <c r="J56" s="115"/>
      <c r="K56" s="135">
        <f t="shared" si="1"/>
        <v>0</v>
      </c>
      <c r="L56" s="115"/>
      <c r="M56" s="115"/>
      <c r="N56" s="115"/>
      <c r="O56" s="115"/>
      <c r="P56" s="115"/>
      <c r="Q56" s="115"/>
      <c r="R56" s="115"/>
      <c r="S56" s="115"/>
      <c r="T56" s="115"/>
      <c r="U56" s="115"/>
      <c r="V56" s="115"/>
      <c r="W56" s="115"/>
      <c r="X56" s="115"/>
      <c r="Y56" s="116"/>
      <c r="Z56" s="115"/>
      <c r="AA56" s="115"/>
      <c r="AB56" s="117"/>
      <c r="AC56" s="115"/>
      <c r="AF56" s="134" t="str">
        <f t="shared" si="2"/>
        <v xml:space="preserve">    </v>
      </c>
      <c r="AG56" s="43" t="s">
        <v>381</v>
      </c>
    </row>
    <row r="57" spans="1:33" ht="15.75">
      <c r="A57" s="115"/>
      <c r="B57" s="115"/>
      <c r="C57" s="115"/>
      <c r="D57" s="115"/>
      <c r="E57" s="115"/>
      <c r="F57" s="115"/>
      <c r="G57" s="115"/>
      <c r="H57" s="115"/>
      <c r="I57" s="115"/>
      <c r="J57" s="115"/>
      <c r="K57" s="135">
        <f t="shared" si="1"/>
        <v>0</v>
      </c>
      <c r="L57" s="115"/>
      <c r="M57" s="115"/>
      <c r="N57" s="115"/>
      <c r="O57" s="115"/>
      <c r="P57" s="115"/>
      <c r="Q57" s="115"/>
      <c r="R57" s="115"/>
      <c r="S57" s="115"/>
      <c r="T57" s="115"/>
      <c r="U57" s="115"/>
      <c r="V57" s="115"/>
      <c r="W57" s="115"/>
      <c r="X57" s="115"/>
      <c r="Y57" s="116"/>
      <c r="Z57" s="115"/>
      <c r="AA57" s="115"/>
      <c r="AB57" s="117"/>
      <c r="AC57" s="115"/>
      <c r="AF57" s="134" t="str">
        <f t="shared" si="2"/>
        <v xml:space="preserve">    </v>
      </c>
      <c r="AG57" s="43" t="s">
        <v>381</v>
      </c>
    </row>
    <row r="58" spans="1:33" ht="15.75">
      <c r="A58" s="115"/>
      <c r="B58" s="115"/>
      <c r="C58" s="115"/>
      <c r="D58" s="115"/>
      <c r="E58" s="115"/>
      <c r="F58" s="115"/>
      <c r="G58" s="115"/>
      <c r="H58" s="115"/>
      <c r="I58" s="115"/>
      <c r="J58" s="115"/>
      <c r="K58" s="135">
        <f t="shared" si="1"/>
        <v>0</v>
      </c>
      <c r="L58" s="115"/>
      <c r="M58" s="115"/>
      <c r="N58" s="115"/>
      <c r="O58" s="115"/>
      <c r="P58" s="115"/>
      <c r="Q58" s="115"/>
      <c r="R58" s="115"/>
      <c r="S58" s="115"/>
      <c r="T58" s="115"/>
      <c r="U58" s="115"/>
      <c r="V58" s="115"/>
      <c r="W58" s="115"/>
      <c r="X58" s="115"/>
      <c r="Y58" s="116"/>
      <c r="Z58" s="115"/>
      <c r="AA58" s="115"/>
      <c r="AB58" s="117"/>
      <c r="AC58" s="115"/>
      <c r="AF58" s="134" t="str">
        <f t="shared" si="2"/>
        <v xml:space="preserve">    </v>
      </c>
      <c r="AG58" s="43" t="s">
        <v>381</v>
      </c>
    </row>
    <row r="59" spans="1:33" ht="15.75">
      <c r="A59" s="115"/>
      <c r="B59" s="115"/>
      <c r="C59" s="115"/>
      <c r="D59" s="115"/>
      <c r="E59" s="115"/>
      <c r="F59" s="115"/>
      <c r="G59" s="115"/>
      <c r="H59" s="115"/>
      <c r="I59" s="115"/>
      <c r="J59" s="115"/>
      <c r="K59" s="135">
        <f t="shared" si="1"/>
        <v>0</v>
      </c>
      <c r="L59" s="115"/>
      <c r="M59" s="115"/>
      <c r="N59" s="115"/>
      <c r="O59" s="115"/>
      <c r="P59" s="115"/>
      <c r="Q59" s="115"/>
      <c r="R59" s="115"/>
      <c r="S59" s="115"/>
      <c r="T59" s="115"/>
      <c r="U59" s="115"/>
      <c r="V59" s="115"/>
      <c r="W59" s="115"/>
      <c r="X59" s="115"/>
      <c r="Y59" s="116"/>
      <c r="Z59" s="115"/>
      <c r="AA59" s="115"/>
      <c r="AB59" s="117"/>
      <c r="AC59" s="115"/>
      <c r="AF59" s="134" t="str">
        <f t="shared" si="2"/>
        <v xml:space="preserve">    </v>
      </c>
      <c r="AG59" s="43" t="s">
        <v>381</v>
      </c>
    </row>
    <row r="60" spans="1:33" ht="15.75">
      <c r="A60" s="115"/>
      <c r="B60" s="115"/>
      <c r="C60" s="115"/>
      <c r="D60" s="115"/>
      <c r="E60" s="115"/>
      <c r="F60" s="115"/>
      <c r="G60" s="115"/>
      <c r="H60" s="115"/>
      <c r="I60" s="115"/>
      <c r="J60" s="115"/>
      <c r="K60" s="135">
        <f t="shared" si="1"/>
        <v>0</v>
      </c>
      <c r="L60" s="115"/>
      <c r="M60" s="115"/>
      <c r="N60" s="115"/>
      <c r="O60" s="115"/>
      <c r="P60" s="115"/>
      <c r="Q60" s="115"/>
      <c r="R60" s="115"/>
      <c r="S60" s="115"/>
      <c r="T60" s="115"/>
      <c r="U60" s="115"/>
      <c r="V60" s="115"/>
      <c r="W60" s="115"/>
      <c r="X60" s="115"/>
      <c r="Y60" s="116"/>
      <c r="Z60" s="115"/>
      <c r="AA60" s="115"/>
      <c r="AB60" s="117"/>
      <c r="AC60" s="115"/>
      <c r="AF60" s="134" t="str">
        <f t="shared" si="2"/>
        <v xml:space="preserve">    </v>
      </c>
      <c r="AG60" s="43" t="s">
        <v>381</v>
      </c>
    </row>
    <row r="61" spans="1:33" ht="15.75">
      <c r="A61" s="115"/>
      <c r="B61" s="115"/>
      <c r="C61" s="115"/>
      <c r="D61" s="115"/>
      <c r="E61" s="115"/>
      <c r="F61" s="115"/>
      <c r="G61" s="115"/>
      <c r="H61" s="115"/>
      <c r="I61" s="115"/>
      <c r="J61" s="115"/>
      <c r="K61" s="135">
        <f t="shared" si="1"/>
        <v>0</v>
      </c>
      <c r="L61" s="115"/>
      <c r="M61" s="115"/>
      <c r="N61" s="115"/>
      <c r="O61" s="115"/>
      <c r="P61" s="115"/>
      <c r="Q61" s="115"/>
      <c r="R61" s="115"/>
      <c r="S61" s="115"/>
      <c r="T61" s="115"/>
      <c r="U61" s="115"/>
      <c r="V61" s="115"/>
      <c r="W61" s="115"/>
      <c r="X61" s="115"/>
      <c r="Y61" s="116"/>
      <c r="Z61" s="115"/>
      <c r="AA61" s="115"/>
      <c r="AB61" s="117"/>
      <c r="AC61" s="115"/>
      <c r="AF61" s="134" t="str">
        <f t="shared" si="2"/>
        <v xml:space="preserve">    </v>
      </c>
      <c r="AG61" s="43" t="s">
        <v>381</v>
      </c>
    </row>
    <row r="62" spans="1:33" ht="15.75">
      <c r="A62" s="115"/>
      <c r="B62" s="115"/>
      <c r="C62" s="115"/>
      <c r="D62" s="115"/>
      <c r="E62" s="115"/>
      <c r="F62" s="115"/>
      <c r="G62" s="115"/>
      <c r="H62" s="115"/>
      <c r="I62" s="115"/>
      <c r="J62" s="115"/>
      <c r="K62" s="135">
        <f t="shared" si="1"/>
        <v>0</v>
      </c>
      <c r="L62" s="115"/>
      <c r="M62" s="115"/>
      <c r="N62" s="115"/>
      <c r="O62" s="115"/>
      <c r="P62" s="115"/>
      <c r="Q62" s="115"/>
      <c r="R62" s="115"/>
      <c r="S62" s="115"/>
      <c r="T62" s="115"/>
      <c r="U62" s="115"/>
      <c r="V62" s="115"/>
      <c r="W62" s="115"/>
      <c r="X62" s="115"/>
      <c r="Y62" s="116"/>
      <c r="Z62" s="115"/>
      <c r="AA62" s="115"/>
      <c r="AB62" s="117"/>
      <c r="AC62" s="115"/>
      <c r="AF62" s="134" t="str">
        <f t="shared" si="2"/>
        <v xml:space="preserve">    </v>
      </c>
      <c r="AG62" s="43" t="s">
        <v>381</v>
      </c>
    </row>
    <row r="63" spans="1:33" ht="15.75">
      <c r="A63" s="115"/>
      <c r="B63" s="115"/>
      <c r="C63" s="115"/>
      <c r="D63" s="115"/>
      <c r="E63" s="115"/>
      <c r="F63" s="115"/>
      <c r="G63" s="115"/>
      <c r="H63" s="115"/>
      <c r="I63" s="115"/>
      <c r="J63" s="115"/>
      <c r="K63" s="135">
        <f t="shared" si="1"/>
        <v>0</v>
      </c>
      <c r="L63" s="115"/>
      <c r="M63" s="115"/>
      <c r="N63" s="115"/>
      <c r="O63" s="115"/>
      <c r="P63" s="115"/>
      <c r="Q63" s="115"/>
      <c r="R63" s="115"/>
      <c r="S63" s="115"/>
      <c r="T63" s="115"/>
      <c r="U63" s="115"/>
      <c r="V63" s="115"/>
      <c r="W63" s="115"/>
      <c r="X63" s="115"/>
      <c r="Y63" s="116"/>
      <c r="Z63" s="115"/>
      <c r="AA63" s="115"/>
      <c r="AB63" s="117"/>
      <c r="AC63" s="115"/>
      <c r="AF63" s="134" t="str">
        <f t="shared" si="2"/>
        <v xml:space="preserve">    </v>
      </c>
      <c r="AG63" s="43" t="s">
        <v>381</v>
      </c>
    </row>
    <row r="64" spans="1:33" ht="15.75">
      <c r="A64" s="115"/>
      <c r="B64" s="115"/>
      <c r="C64" s="115"/>
      <c r="D64" s="115"/>
      <c r="E64" s="115"/>
      <c r="F64" s="115"/>
      <c r="G64" s="115"/>
      <c r="H64" s="115"/>
      <c r="I64" s="115"/>
      <c r="J64" s="115"/>
      <c r="K64" s="135">
        <f t="shared" si="1"/>
        <v>0</v>
      </c>
      <c r="L64" s="115"/>
      <c r="M64" s="115"/>
      <c r="N64" s="115"/>
      <c r="O64" s="115"/>
      <c r="P64" s="115"/>
      <c r="Q64" s="115"/>
      <c r="R64" s="115"/>
      <c r="S64" s="115"/>
      <c r="T64" s="115"/>
      <c r="U64" s="115"/>
      <c r="V64" s="115"/>
      <c r="W64" s="115"/>
      <c r="X64" s="115"/>
      <c r="Y64" s="116"/>
      <c r="Z64" s="115"/>
      <c r="AA64" s="115"/>
      <c r="AB64" s="117"/>
      <c r="AC64" s="115"/>
      <c r="AF64" s="134" t="str">
        <f t="shared" si="2"/>
        <v xml:space="preserve">    </v>
      </c>
      <c r="AG64" s="43" t="s">
        <v>381</v>
      </c>
    </row>
    <row r="65" spans="1:29" ht="15.75">
      <c r="A65" s="115"/>
      <c r="B65" s="115"/>
      <c r="C65" s="115"/>
      <c r="D65" s="115"/>
      <c r="E65" s="115"/>
      <c r="F65" s="115"/>
      <c r="G65" s="115"/>
      <c r="H65" s="115"/>
      <c r="I65" s="115"/>
      <c r="J65" s="115"/>
      <c r="K65" s="135">
        <f t="shared" si="1"/>
        <v>0</v>
      </c>
      <c r="L65" s="115"/>
      <c r="M65" s="115"/>
      <c r="N65" s="115"/>
      <c r="O65" s="115"/>
      <c r="P65" s="115"/>
      <c r="Q65" s="115"/>
      <c r="R65" s="115"/>
      <c r="S65" s="115"/>
      <c r="T65" s="115"/>
      <c r="U65" s="115"/>
      <c r="V65" s="115"/>
      <c r="W65" s="115"/>
      <c r="X65" s="115"/>
      <c r="Y65" s="116"/>
      <c r="Z65" s="115"/>
      <c r="AA65" s="115"/>
      <c r="AB65" s="117"/>
      <c r="AC65" s="115"/>
    </row>
    <row r="66" spans="1:29" ht="15.75">
      <c r="A66" s="115"/>
      <c r="B66" s="115"/>
      <c r="C66" s="115"/>
      <c r="D66" s="115"/>
      <c r="E66" s="115"/>
      <c r="F66" s="115"/>
      <c r="G66" s="115"/>
      <c r="H66" s="115"/>
      <c r="I66" s="115"/>
      <c r="J66" s="115"/>
      <c r="K66" s="135">
        <f t="shared" si="1"/>
        <v>0</v>
      </c>
      <c r="L66" s="115"/>
      <c r="M66" s="115"/>
      <c r="N66" s="115"/>
      <c r="O66" s="115"/>
      <c r="P66" s="115"/>
      <c r="Q66" s="115"/>
      <c r="R66" s="115"/>
      <c r="S66" s="115"/>
      <c r="T66" s="115"/>
      <c r="U66" s="115"/>
      <c r="V66" s="115"/>
      <c r="W66" s="115"/>
      <c r="X66" s="115"/>
      <c r="Y66" s="116"/>
      <c r="Z66" s="115"/>
      <c r="AA66" s="115"/>
      <c r="AB66" s="117"/>
      <c r="AC66" s="115"/>
    </row>
    <row r="67" spans="1:29" ht="15.75">
      <c r="A67" s="115"/>
      <c r="B67" s="115"/>
      <c r="C67" s="115"/>
      <c r="D67" s="115"/>
      <c r="E67" s="115"/>
      <c r="F67" s="115"/>
      <c r="G67" s="115"/>
      <c r="H67" s="115"/>
      <c r="I67" s="115"/>
      <c r="J67" s="115"/>
      <c r="K67" s="135">
        <f t="shared" ref="K67:K110" si="3">IF(E67&gt;=5, SUM(SQRT((F67*F67)*E67)), SUM(SQRT((F67*F67)+(G67*G67)+(H67*H67)+(I67*I67)+(J67*J67))))</f>
        <v>0</v>
      </c>
      <c r="L67" s="115"/>
      <c r="M67" s="115"/>
      <c r="N67" s="115"/>
      <c r="O67" s="115"/>
      <c r="P67" s="115"/>
      <c r="Q67" s="115"/>
      <c r="R67" s="115"/>
      <c r="S67" s="115"/>
      <c r="T67" s="115"/>
      <c r="U67" s="115"/>
      <c r="V67" s="115"/>
      <c r="W67" s="115"/>
      <c r="X67" s="115"/>
      <c r="Y67" s="116"/>
      <c r="Z67" s="115"/>
      <c r="AA67" s="115"/>
      <c r="AB67" s="117"/>
      <c r="AC67" s="115"/>
    </row>
    <row r="68" spans="1:29" ht="15.75">
      <c r="A68" s="115"/>
      <c r="B68" s="115"/>
      <c r="C68" s="115"/>
      <c r="D68" s="115"/>
      <c r="E68" s="115"/>
      <c r="F68" s="115"/>
      <c r="G68" s="115"/>
      <c r="H68" s="115"/>
      <c r="I68" s="115"/>
      <c r="J68" s="115"/>
      <c r="K68" s="135">
        <f t="shared" si="3"/>
        <v>0</v>
      </c>
      <c r="L68" s="115"/>
      <c r="M68" s="115"/>
      <c r="N68" s="115"/>
      <c r="O68" s="115"/>
      <c r="P68" s="115"/>
      <c r="Q68" s="115"/>
      <c r="R68" s="115"/>
      <c r="S68" s="115"/>
      <c r="T68" s="115"/>
      <c r="U68" s="115"/>
      <c r="V68" s="115"/>
      <c r="W68" s="115"/>
      <c r="X68" s="115"/>
      <c r="Y68" s="116"/>
      <c r="Z68" s="115"/>
      <c r="AA68" s="115"/>
      <c r="AB68" s="117"/>
      <c r="AC68" s="115"/>
    </row>
    <row r="69" spans="1:29" ht="15.75">
      <c r="A69" s="115"/>
      <c r="B69" s="115"/>
      <c r="C69" s="115"/>
      <c r="D69" s="115"/>
      <c r="E69" s="115"/>
      <c r="F69" s="115"/>
      <c r="G69" s="115"/>
      <c r="H69" s="115"/>
      <c r="I69" s="115"/>
      <c r="J69" s="115"/>
      <c r="K69" s="135">
        <f t="shared" si="3"/>
        <v>0</v>
      </c>
      <c r="L69" s="115"/>
      <c r="M69" s="115"/>
      <c r="N69" s="115"/>
      <c r="O69" s="115"/>
      <c r="P69" s="115"/>
      <c r="Q69" s="115"/>
      <c r="R69" s="115"/>
      <c r="S69" s="115"/>
      <c r="T69" s="115"/>
      <c r="U69" s="115"/>
      <c r="V69" s="115"/>
      <c r="W69" s="115"/>
      <c r="X69" s="115"/>
      <c r="Y69" s="116"/>
      <c r="Z69" s="115"/>
      <c r="AA69" s="115"/>
      <c r="AB69" s="117"/>
      <c r="AC69" s="115"/>
    </row>
    <row r="70" spans="1:29" ht="15.75">
      <c r="A70" s="115"/>
      <c r="B70" s="115"/>
      <c r="C70" s="115"/>
      <c r="D70" s="115"/>
      <c r="E70" s="115"/>
      <c r="F70" s="115"/>
      <c r="G70" s="115"/>
      <c r="H70" s="115"/>
      <c r="I70" s="115"/>
      <c r="J70" s="115"/>
      <c r="K70" s="135">
        <f t="shared" si="3"/>
        <v>0</v>
      </c>
      <c r="L70" s="115"/>
      <c r="M70" s="115"/>
      <c r="N70" s="115"/>
      <c r="O70" s="115"/>
      <c r="P70" s="115"/>
      <c r="Q70" s="115"/>
      <c r="R70" s="115"/>
      <c r="S70" s="115"/>
      <c r="T70" s="115"/>
      <c r="U70" s="115"/>
      <c r="V70" s="115"/>
      <c r="W70" s="115"/>
      <c r="X70" s="115"/>
      <c r="Y70" s="116"/>
      <c r="Z70" s="115"/>
      <c r="AA70" s="115"/>
      <c r="AB70" s="117"/>
      <c r="AC70" s="115"/>
    </row>
    <row r="71" spans="1:29" ht="15.75">
      <c r="A71" s="115"/>
      <c r="B71" s="115"/>
      <c r="C71" s="115"/>
      <c r="D71" s="115"/>
      <c r="E71" s="115"/>
      <c r="F71" s="115"/>
      <c r="G71" s="115"/>
      <c r="H71" s="115"/>
      <c r="I71" s="115"/>
      <c r="J71" s="115"/>
      <c r="K71" s="135">
        <f t="shared" si="3"/>
        <v>0</v>
      </c>
      <c r="L71" s="115"/>
      <c r="M71" s="115"/>
      <c r="N71" s="115"/>
      <c r="O71" s="115"/>
      <c r="P71" s="115"/>
      <c r="Q71" s="115"/>
      <c r="R71" s="115"/>
      <c r="S71" s="115"/>
      <c r="T71" s="115"/>
      <c r="U71" s="115"/>
      <c r="V71" s="115"/>
      <c r="W71" s="115"/>
      <c r="X71" s="115"/>
      <c r="Y71" s="115"/>
      <c r="Z71" s="115"/>
      <c r="AA71" s="115"/>
      <c r="AB71" s="117"/>
      <c r="AC71" s="115"/>
    </row>
    <row r="72" spans="1:29" ht="15.75">
      <c r="A72" s="115"/>
      <c r="B72" s="115"/>
      <c r="C72" s="115"/>
      <c r="D72" s="115"/>
      <c r="E72" s="115"/>
      <c r="F72" s="115"/>
      <c r="G72" s="115"/>
      <c r="H72" s="115"/>
      <c r="I72" s="115"/>
      <c r="J72" s="115"/>
      <c r="K72" s="135">
        <f t="shared" si="3"/>
        <v>0</v>
      </c>
      <c r="L72" s="115"/>
      <c r="M72" s="115"/>
      <c r="N72" s="115"/>
      <c r="O72" s="115"/>
      <c r="P72" s="115"/>
      <c r="Q72" s="115"/>
      <c r="R72" s="115"/>
      <c r="S72" s="115"/>
      <c r="T72" s="115"/>
      <c r="U72" s="115"/>
      <c r="V72" s="115"/>
      <c r="W72" s="115"/>
      <c r="X72" s="115"/>
      <c r="Y72" s="115"/>
      <c r="Z72" s="115"/>
      <c r="AA72" s="115"/>
      <c r="AB72" s="117"/>
      <c r="AC72" s="115"/>
    </row>
    <row r="73" spans="1:29" ht="15.75">
      <c r="A73" s="115"/>
      <c r="B73" s="115"/>
      <c r="C73" s="115"/>
      <c r="D73" s="115"/>
      <c r="E73" s="115"/>
      <c r="F73" s="115"/>
      <c r="G73" s="115"/>
      <c r="H73" s="115"/>
      <c r="I73" s="115"/>
      <c r="J73" s="115"/>
      <c r="K73" s="135">
        <f t="shared" si="3"/>
        <v>0</v>
      </c>
      <c r="L73" s="115"/>
      <c r="M73" s="115"/>
      <c r="N73" s="115"/>
      <c r="O73" s="115"/>
      <c r="P73" s="115"/>
      <c r="Q73" s="115"/>
      <c r="R73" s="115"/>
      <c r="S73" s="115"/>
      <c r="T73" s="115"/>
      <c r="U73" s="115"/>
      <c r="V73" s="115"/>
      <c r="W73" s="115"/>
      <c r="X73" s="115"/>
      <c r="Y73" s="115"/>
      <c r="Z73" s="115"/>
      <c r="AA73" s="115"/>
      <c r="AB73" s="117"/>
      <c r="AC73" s="115"/>
    </row>
    <row r="74" spans="1:29" ht="15.75">
      <c r="A74" s="115"/>
      <c r="B74" s="115"/>
      <c r="C74" s="115"/>
      <c r="D74" s="115"/>
      <c r="E74" s="115"/>
      <c r="F74" s="115"/>
      <c r="G74" s="115"/>
      <c r="H74" s="115"/>
      <c r="I74" s="115"/>
      <c r="J74" s="115"/>
      <c r="K74" s="135">
        <f t="shared" si="3"/>
        <v>0</v>
      </c>
      <c r="L74" s="115"/>
      <c r="M74" s="115"/>
      <c r="N74" s="115"/>
      <c r="O74" s="115"/>
      <c r="P74" s="115"/>
      <c r="Q74" s="115"/>
      <c r="R74" s="115"/>
      <c r="S74" s="115"/>
      <c r="T74" s="115"/>
      <c r="U74" s="115"/>
      <c r="V74" s="115"/>
      <c r="W74" s="115"/>
      <c r="X74" s="115"/>
      <c r="Y74" s="116"/>
      <c r="Z74" s="115"/>
      <c r="AA74" s="115"/>
      <c r="AB74" s="117"/>
      <c r="AC74" s="115"/>
    </row>
    <row r="75" spans="1:29" ht="15.75">
      <c r="A75" s="115"/>
      <c r="B75" s="115"/>
      <c r="C75" s="115"/>
      <c r="D75" s="115"/>
      <c r="E75" s="115"/>
      <c r="F75" s="115"/>
      <c r="G75" s="115"/>
      <c r="H75" s="115"/>
      <c r="I75" s="115"/>
      <c r="J75" s="115"/>
      <c r="K75" s="135">
        <f t="shared" si="3"/>
        <v>0</v>
      </c>
      <c r="L75" s="115"/>
      <c r="M75" s="115"/>
      <c r="N75" s="115"/>
      <c r="O75" s="115"/>
      <c r="P75" s="115"/>
      <c r="Q75" s="115"/>
      <c r="R75" s="115"/>
      <c r="S75" s="115"/>
      <c r="T75" s="115"/>
      <c r="U75" s="115"/>
      <c r="V75" s="115"/>
      <c r="W75" s="115"/>
      <c r="X75" s="115"/>
      <c r="Y75" s="116"/>
      <c r="Z75" s="115"/>
      <c r="AA75" s="115"/>
      <c r="AB75" s="117"/>
      <c r="AC75" s="115"/>
    </row>
    <row r="76" spans="1:29" ht="15.75">
      <c r="A76" s="115"/>
      <c r="B76" s="115"/>
      <c r="C76" s="115"/>
      <c r="D76" s="115"/>
      <c r="E76" s="115"/>
      <c r="F76" s="115"/>
      <c r="G76" s="115"/>
      <c r="H76" s="115"/>
      <c r="I76" s="115"/>
      <c r="J76" s="115"/>
      <c r="K76" s="135">
        <f t="shared" si="3"/>
        <v>0</v>
      </c>
      <c r="L76" s="115"/>
      <c r="M76" s="115"/>
      <c r="N76" s="115"/>
      <c r="O76" s="115"/>
      <c r="P76" s="115"/>
      <c r="Q76" s="115"/>
      <c r="R76" s="115"/>
      <c r="S76" s="115"/>
      <c r="T76" s="115"/>
      <c r="U76" s="115"/>
      <c r="V76" s="115"/>
      <c r="W76" s="115"/>
      <c r="X76" s="115"/>
      <c r="Y76" s="115"/>
      <c r="Z76" s="115"/>
      <c r="AA76" s="115"/>
      <c r="AB76" s="117"/>
      <c r="AC76" s="115"/>
    </row>
    <row r="77" spans="1:29" ht="15.75">
      <c r="A77" s="115"/>
      <c r="B77" s="115"/>
      <c r="C77" s="115"/>
      <c r="D77" s="115"/>
      <c r="E77" s="115"/>
      <c r="F77" s="115"/>
      <c r="G77" s="115"/>
      <c r="H77" s="115"/>
      <c r="I77" s="115"/>
      <c r="J77" s="115"/>
      <c r="K77" s="135">
        <f t="shared" si="3"/>
        <v>0</v>
      </c>
      <c r="L77" s="115"/>
      <c r="M77" s="115"/>
      <c r="N77" s="115"/>
      <c r="O77" s="115"/>
      <c r="P77" s="115"/>
      <c r="Q77" s="115"/>
      <c r="R77" s="115"/>
      <c r="S77" s="115"/>
      <c r="T77" s="115"/>
      <c r="U77" s="115"/>
      <c r="V77" s="115"/>
      <c r="W77" s="115"/>
      <c r="X77" s="115"/>
      <c r="Y77" s="115"/>
      <c r="Z77" s="115"/>
      <c r="AA77" s="115"/>
      <c r="AB77" s="117"/>
      <c r="AC77" s="115"/>
    </row>
    <row r="78" spans="1:29" ht="15.75">
      <c r="A78" s="115"/>
      <c r="B78" s="115"/>
      <c r="C78" s="115"/>
      <c r="D78" s="115"/>
      <c r="E78" s="115"/>
      <c r="F78" s="115"/>
      <c r="G78" s="115"/>
      <c r="H78" s="115"/>
      <c r="I78" s="115"/>
      <c r="J78" s="115"/>
      <c r="K78" s="135">
        <f t="shared" si="3"/>
        <v>0</v>
      </c>
      <c r="L78" s="115"/>
      <c r="M78" s="115"/>
      <c r="N78" s="115"/>
      <c r="O78" s="115"/>
      <c r="P78" s="115"/>
      <c r="Q78" s="115"/>
      <c r="R78" s="115"/>
      <c r="S78" s="115"/>
      <c r="T78" s="115"/>
      <c r="U78" s="115"/>
      <c r="V78" s="115"/>
      <c r="W78" s="115"/>
      <c r="X78" s="115"/>
      <c r="Y78" s="116"/>
      <c r="Z78" s="115"/>
      <c r="AA78" s="115"/>
      <c r="AB78" s="117"/>
      <c r="AC78" s="115"/>
    </row>
    <row r="79" spans="1:29" ht="15.75">
      <c r="A79" s="115"/>
      <c r="B79" s="115"/>
      <c r="C79" s="115"/>
      <c r="D79" s="115"/>
      <c r="E79" s="115"/>
      <c r="F79" s="115"/>
      <c r="G79" s="115"/>
      <c r="H79" s="115"/>
      <c r="I79" s="115"/>
      <c r="J79" s="115"/>
      <c r="K79" s="135">
        <f t="shared" si="3"/>
        <v>0</v>
      </c>
      <c r="L79" s="115"/>
      <c r="M79" s="115"/>
      <c r="N79" s="115"/>
      <c r="O79" s="115"/>
      <c r="P79" s="115"/>
      <c r="Q79" s="115"/>
      <c r="R79" s="115"/>
      <c r="S79" s="115"/>
      <c r="T79" s="115"/>
      <c r="U79" s="115"/>
      <c r="V79" s="115"/>
      <c r="W79" s="115"/>
      <c r="X79" s="115"/>
      <c r="Y79" s="116"/>
      <c r="Z79" s="115"/>
      <c r="AA79" s="115"/>
      <c r="AB79" s="117"/>
      <c r="AC79" s="115"/>
    </row>
    <row r="80" spans="1:29" ht="15.75">
      <c r="A80" s="115"/>
      <c r="B80" s="115"/>
      <c r="C80" s="115"/>
      <c r="D80" s="115"/>
      <c r="E80" s="115"/>
      <c r="F80" s="115"/>
      <c r="G80" s="115"/>
      <c r="H80" s="115"/>
      <c r="I80" s="115"/>
      <c r="J80" s="115"/>
      <c r="K80" s="135">
        <f t="shared" si="3"/>
        <v>0</v>
      </c>
      <c r="L80" s="115"/>
      <c r="M80" s="115"/>
      <c r="N80" s="115"/>
      <c r="O80" s="115"/>
      <c r="P80" s="115"/>
      <c r="Q80" s="115"/>
      <c r="R80" s="115"/>
      <c r="S80" s="115"/>
      <c r="T80" s="115"/>
      <c r="U80" s="115"/>
      <c r="V80" s="115"/>
      <c r="W80" s="115"/>
      <c r="X80" s="115"/>
      <c r="Y80" s="116"/>
      <c r="Z80" s="115"/>
      <c r="AA80" s="115"/>
      <c r="AB80" s="117"/>
      <c r="AC80" s="115"/>
    </row>
    <row r="81" spans="1:29" ht="15.75">
      <c r="A81" s="115"/>
      <c r="B81" s="115"/>
      <c r="C81" s="115"/>
      <c r="D81" s="115"/>
      <c r="E81" s="115"/>
      <c r="F81" s="115"/>
      <c r="G81" s="115"/>
      <c r="H81" s="115"/>
      <c r="I81" s="115"/>
      <c r="J81" s="115"/>
      <c r="K81" s="135">
        <f t="shared" si="3"/>
        <v>0</v>
      </c>
      <c r="L81" s="115"/>
      <c r="M81" s="115"/>
      <c r="N81" s="115"/>
      <c r="O81" s="115"/>
      <c r="P81" s="115"/>
      <c r="Q81" s="115"/>
      <c r="R81" s="115"/>
      <c r="S81" s="115"/>
      <c r="T81" s="115"/>
      <c r="U81" s="115"/>
      <c r="V81" s="115"/>
      <c r="W81" s="115"/>
      <c r="X81" s="115"/>
      <c r="Y81" s="116"/>
      <c r="Z81" s="115"/>
      <c r="AA81" s="115"/>
      <c r="AB81" s="117"/>
      <c r="AC81" s="115"/>
    </row>
    <row r="82" spans="1:29" ht="15.75">
      <c r="A82" s="115"/>
      <c r="B82" s="115"/>
      <c r="C82" s="115"/>
      <c r="D82" s="115"/>
      <c r="E82" s="115"/>
      <c r="F82" s="115"/>
      <c r="G82" s="115"/>
      <c r="H82" s="115"/>
      <c r="I82" s="115"/>
      <c r="J82" s="115"/>
      <c r="K82" s="135">
        <f t="shared" si="3"/>
        <v>0</v>
      </c>
      <c r="L82" s="115"/>
      <c r="M82" s="115"/>
      <c r="N82" s="115"/>
      <c r="O82" s="115"/>
      <c r="P82" s="115"/>
      <c r="Q82" s="115"/>
      <c r="R82" s="115"/>
      <c r="S82" s="115"/>
      <c r="T82" s="115"/>
      <c r="U82" s="115"/>
      <c r="V82" s="115"/>
      <c r="W82" s="115"/>
      <c r="X82" s="115"/>
      <c r="Y82" s="116"/>
      <c r="Z82" s="115"/>
      <c r="AA82" s="115"/>
      <c r="AB82" s="117"/>
      <c r="AC82" s="115"/>
    </row>
    <row r="83" spans="1:29" ht="15.75">
      <c r="A83" s="115"/>
      <c r="B83" s="115"/>
      <c r="C83" s="115"/>
      <c r="D83" s="115"/>
      <c r="E83" s="115"/>
      <c r="F83" s="115"/>
      <c r="G83" s="115"/>
      <c r="H83" s="115"/>
      <c r="I83" s="115"/>
      <c r="J83" s="115"/>
      <c r="K83" s="135">
        <f t="shared" si="3"/>
        <v>0</v>
      </c>
      <c r="L83" s="115"/>
      <c r="M83" s="115"/>
      <c r="N83" s="115"/>
      <c r="O83" s="115"/>
      <c r="P83" s="115"/>
      <c r="Q83" s="115"/>
      <c r="R83" s="115"/>
      <c r="S83" s="115"/>
      <c r="T83" s="115"/>
      <c r="U83" s="115"/>
      <c r="V83" s="115"/>
      <c r="W83" s="115"/>
      <c r="X83" s="115"/>
      <c r="Y83" s="115"/>
      <c r="Z83" s="115"/>
      <c r="AA83" s="115"/>
      <c r="AB83" s="117"/>
      <c r="AC83" s="115"/>
    </row>
    <row r="84" spans="1:29" ht="15.75">
      <c r="A84" s="115"/>
      <c r="B84" s="115"/>
      <c r="C84" s="115"/>
      <c r="D84" s="115"/>
      <c r="E84" s="115"/>
      <c r="F84" s="115"/>
      <c r="G84" s="115"/>
      <c r="H84" s="115"/>
      <c r="I84" s="115"/>
      <c r="J84" s="115"/>
      <c r="K84" s="135">
        <f t="shared" si="3"/>
        <v>0</v>
      </c>
      <c r="L84" s="115"/>
      <c r="M84" s="115"/>
      <c r="N84" s="115"/>
      <c r="O84" s="115"/>
      <c r="P84" s="115"/>
      <c r="Q84" s="115"/>
      <c r="R84" s="115"/>
      <c r="S84" s="115"/>
      <c r="T84" s="115"/>
      <c r="U84" s="115"/>
      <c r="V84" s="115"/>
      <c r="W84" s="115"/>
      <c r="X84" s="115"/>
      <c r="Y84" s="116"/>
      <c r="Z84" s="115"/>
      <c r="AA84" s="115"/>
      <c r="AB84" s="117"/>
      <c r="AC84" s="115"/>
    </row>
    <row r="85" spans="1:29" ht="15.75">
      <c r="A85" s="115"/>
      <c r="B85" s="115"/>
      <c r="C85" s="115"/>
      <c r="D85" s="115"/>
      <c r="E85" s="115"/>
      <c r="F85" s="115"/>
      <c r="G85" s="115"/>
      <c r="H85" s="115"/>
      <c r="I85" s="115"/>
      <c r="J85" s="115"/>
      <c r="K85" s="135">
        <f t="shared" si="3"/>
        <v>0</v>
      </c>
      <c r="L85" s="115"/>
      <c r="M85" s="115"/>
      <c r="N85" s="115"/>
      <c r="O85" s="115"/>
      <c r="P85" s="115"/>
      <c r="Q85" s="115"/>
      <c r="R85" s="115"/>
      <c r="S85" s="115"/>
      <c r="T85" s="115"/>
      <c r="U85" s="115"/>
      <c r="V85" s="115"/>
      <c r="W85" s="115"/>
      <c r="X85" s="115"/>
      <c r="Y85" s="116"/>
      <c r="Z85" s="115"/>
      <c r="AA85" s="115"/>
      <c r="AB85" s="117"/>
      <c r="AC85" s="115"/>
    </row>
    <row r="86" spans="1:29" ht="15.75">
      <c r="A86" s="115"/>
      <c r="B86" s="115"/>
      <c r="C86" s="115"/>
      <c r="D86" s="115"/>
      <c r="E86" s="115"/>
      <c r="F86" s="115"/>
      <c r="G86" s="115"/>
      <c r="H86" s="115"/>
      <c r="I86" s="115"/>
      <c r="J86" s="115"/>
      <c r="K86" s="135">
        <f t="shared" si="3"/>
        <v>0</v>
      </c>
      <c r="L86" s="115"/>
      <c r="M86" s="115"/>
      <c r="N86" s="115"/>
      <c r="O86" s="115"/>
      <c r="P86" s="115"/>
      <c r="Q86" s="115"/>
      <c r="R86" s="115"/>
      <c r="S86" s="115"/>
      <c r="T86" s="115"/>
      <c r="U86" s="115"/>
      <c r="V86" s="115"/>
      <c r="W86" s="115"/>
      <c r="X86" s="115"/>
      <c r="Y86" s="116"/>
      <c r="Z86" s="115"/>
      <c r="AA86" s="115"/>
      <c r="AB86" s="117"/>
      <c r="AC86" s="115"/>
    </row>
    <row r="87" spans="1:29" ht="15.75">
      <c r="A87" s="115"/>
      <c r="B87" s="115"/>
      <c r="C87" s="115"/>
      <c r="D87" s="115"/>
      <c r="E87" s="115"/>
      <c r="F87" s="115"/>
      <c r="G87" s="115"/>
      <c r="H87" s="115"/>
      <c r="I87" s="115"/>
      <c r="J87" s="115"/>
      <c r="K87" s="135">
        <f t="shared" si="3"/>
        <v>0</v>
      </c>
      <c r="L87" s="115"/>
      <c r="M87" s="115"/>
      <c r="N87" s="115"/>
      <c r="O87" s="115"/>
      <c r="P87" s="115"/>
      <c r="Q87" s="115"/>
      <c r="R87" s="115"/>
      <c r="S87" s="115"/>
      <c r="T87" s="115"/>
      <c r="U87" s="115"/>
      <c r="V87" s="115"/>
      <c r="W87" s="115"/>
      <c r="X87" s="115"/>
      <c r="Y87" s="116"/>
      <c r="Z87" s="115"/>
      <c r="AA87" s="115"/>
      <c r="AB87" s="117"/>
      <c r="AC87" s="115"/>
    </row>
    <row r="88" spans="1:29" ht="15.75">
      <c r="A88" s="115"/>
      <c r="B88" s="115"/>
      <c r="C88" s="115"/>
      <c r="D88" s="115"/>
      <c r="E88" s="115"/>
      <c r="F88" s="115"/>
      <c r="G88" s="115"/>
      <c r="H88" s="115"/>
      <c r="I88" s="115"/>
      <c r="J88" s="115"/>
      <c r="K88" s="135">
        <f t="shared" si="3"/>
        <v>0</v>
      </c>
      <c r="L88" s="115"/>
      <c r="M88" s="115"/>
      <c r="N88" s="115"/>
      <c r="O88" s="115"/>
      <c r="P88" s="115"/>
      <c r="Q88" s="115"/>
      <c r="R88" s="115"/>
      <c r="S88" s="115"/>
      <c r="T88" s="115"/>
      <c r="U88" s="115"/>
      <c r="V88" s="115"/>
      <c r="W88" s="115"/>
      <c r="X88" s="115"/>
      <c r="Y88" s="116"/>
      <c r="Z88" s="115"/>
      <c r="AA88" s="115"/>
      <c r="AB88" s="117"/>
      <c r="AC88" s="115"/>
    </row>
    <row r="89" spans="1:29" ht="15.75">
      <c r="A89" s="115"/>
      <c r="B89" s="115"/>
      <c r="C89" s="115"/>
      <c r="D89" s="115"/>
      <c r="E89" s="115"/>
      <c r="F89" s="115"/>
      <c r="G89" s="115"/>
      <c r="H89" s="115"/>
      <c r="I89" s="115"/>
      <c r="J89" s="115"/>
      <c r="K89" s="135">
        <f t="shared" si="3"/>
        <v>0</v>
      </c>
      <c r="L89" s="115"/>
      <c r="M89" s="115"/>
      <c r="N89" s="115"/>
      <c r="O89" s="115"/>
      <c r="P89" s="115"/>
      <c r="Q89" s="115"/>
      <c r="R89" s="115"/>
      <c r="S89" s="115"/>
      <c r="T89" s="115"/>
      <c r="U89" s="115"/>
      <c r="V89" s="115"/>
      <c r="W89" s="115"/>
      <c r="X89" s="115"/>
      <c r="Y89" s="116"/>
      <c r="Z89" s="115"/>
      <c r="AA89" s="115"/>
      <c r="AB89" s="117"/>
      <c r="AC89" s="115"/>
    </row>
    <row r="90" spans="1:29" ht="15.75">
      <c r="A90" s="115"/>
      <c r="B90" s="115"/>
      <c r="C90" s="115"/>
      <c r="D90" s="115"/>
      <c r="E90" s="115"/>
      <c r="F90" s="115"/>
      <c r="G90" s="115"/>
      <c r="H90" s="115"/>
      <c r="I90" s="115"/>
      <c r="J90" s="115"/>
      <c r="K90" s="135">
        <f t="shared" si="3"/>
        <v>0</v>
      </c>
      <c r="L90" s="115"/>
      <c r="M90" s="115"/>
      <c r="N90" s="115"/>
      <c r="O90" s="115"/>
      <c r="P90" s="115"/>
      <c r="Q90" s="115"/>
      <c r="R90" s="115"/>
      <c r="S90" s="115"/>
      <c r="T90" s="115"/>
      <c r="U90" s="115"/>
      <c r="V90" s="115"/>
      <c r="W90" s="115"/>
      <c r="X90" s="115"/>
      <c r="Y90" s="116"/>
      <c r="Z90" s="115"/>
      <c r="AA90" s="115"/>
      <c r="AB90" s="117"/>
      <c r="AC90" s="115"/>
    </row>
    <row r="91" spans="1:29" ht="15.75">
      <c r="A91" s="115"/>
      <c r="B91" s="115"/>
      <c r="C91" s="115"/>
      <c r="D91" s="115"/>
      <c r="E91" s="115"/>
      <c r="F91" s="115"/>
      <c r="G91" s="115"/>
      <c r="H91" s="115"/>
      <c r="I91" s="115"/>
      <c r="J91" s="115"/>
      <c r="K91" s="135">
        <f t="shared" si="3"/>
        <v>0</v>
      </c>
      <c r="L91" s="115"/>
      <c r="M91" s="115"/>
      <c r="N91" s="115"/>
      <c r="O91" s="115"/>
      <c r="P91" s="115"/>
      <c r="Q91" s="115"/>
      <c r="R91" s="115"/>
      <c r="S91" s="115"/>
      <c r="T91" s="115"/>
      <c r="U91" s="115"/>
      <c r="V91" s="115"/>
      <c r="W91" s="115"/>
      <c r="X91" s="115"/>
      <c r="Y91" s="116"/>
      <c r="Z91" s="115"/>
      <c r="AA91" s="115"/>
      <c r="AB91" s="117"/>
      <c r="AC91" s="115"/>
    </row>
    <row r="92" spans="1:29" ht="15.75">
      <c r="A92" s="115"/>
      <c r="B92" s="115"/>
      <c r="C92" s="115"/>
      <c r="D92" s="115"/>
      <c r="E92" s="115"/>
      <c r="F92" s="115"/>
      <c r="G92" s="115"/>
      <c r="H92" s="115"/>
      <c r="I92" s="115"/>
      <c r="J92" s="115"/>
      <c r="K92" s="135">
        <f t="shared" si="3"/>
        <v>0</v>
      </c>
      <c r="L92" s="115"/>
      <c r="M92" s="115"/>
      <c r="N92" s="115"/>
      <c r="O92" s="115"/>
      <c r="P92" s="115"/>
      <c r="Q92" s="115"/>
      <c r="R92" s="115"/>
      <c r="S92" s="115"/>
      <c r="T92" s="115"/>
      <c r="U92" s="115"/>
      <c r="V92" s="115"/>
      <c r="W92" s="115"/>
      <c r="X92" s="115"/>
      <c r="Y92" s="116"/>
      <c r="Z92" s="115"/>
      <c r="AA92" s="115"/>
      <c r="AB92" s="117"/>
      <c r="AC92" s="115"/>
    </row>
    <row r="93" spans="1:29" ht="15.75">
      <c r="A93" s="115"/>
      <c r="B93" s="115"/>
      <c r="C93" s="115"/>
      <c r="D93" s="115"/>
      <c r="E93" s="115"/>
      <c r="F93" s="115"/>
      <c r="G93" s="115"/>
      <c r="H93" s="115"/>
      <c r="I93" s="115"/>
      <c r="J93" s="115"/>
      <c r="K93" s="135">
        <f t="shared" si="3"/>
        <v>0</v>
      </c>
      <c r="L93" s="115"/>
      <c r="M93" s="115"/>
      <c r="N93" s="115"/>
      <c r="O93" s="115"/>
      <c r="P93" s="115"/>
      <c r="Q93" s="115"/>
      <c r="R93" s="115"/>
      <c r="S93" s="115"/>
      <c r="T93" s="115"/>
      <c r="U93" s="115"/>
      <c r="V93" s="115"/>
      <c r="W93" s="115"/>
      <c r="X93" s="115"/>
      <c r="Y93" s="116"/>
      <c r="Z93" s="115"/>
      <c r="AA93" s="115"/>
      <c r="AB93" s="117"/>
      <c r="AC93" s="115"/>
    </row>
    <row r="94" spans="1:29" ht="15.75">
      <c r="A94" s="115"/>
      <c r="B94" s="115"/>
      <c r="C94" s="115"/>
      <c r="D94" s="115"/>
      <c r="E94" s="115"/>
      <c r="F94" s="115"/>
      <c r="G94" s="115"/>
      <c r="H94" s="115"/>
      <c r="I94" s="115"/>
      <c r="J94" s="115"/>
      <c r="K94" s="135">
        <f t="shared" si="3"/>
        <v>0</v>
      </c>
      <c r="L94" s="115"/>
      <c r="M94" s="115"/>
      <c r="N94" s="115"/>
      <c r="O94" s="115"/>
      <c r="P94" s="115"/>
      <c r="Q94" s="115"/>
      <c r="R94" s="115"/>
      <c r="S94" s="115"/>
      <c r="T94" s="115"/>
      <c r="U94" s="115"/>
      <c r="V94" s="115"/>
      <c r="W94" s="115"/>
      <c r="X94" s="115"/>
      <c r="Y94" s="116"/>
      <c r="Z94" s="115"/>
      <c r="AA94" s="115"/>
      <c r="AB94" s="117"/>
      <c r="AC94" s="115"/>
    </row>
    <row r="95" spans="1:29" ht="15.75">
      <c r="A95" s="115"/>
      <c r="B95" s="115"/>
      <c r="C95" s="115"/>
      <c r="D95" s="115"/>
      <c r="E95" s="115"/>
      <c r="F95" s="115"/>
      <c r="G95" s="115"/>
      <c r="H95" s="115"/>
      <c r="I95" s="115"/>
      <c r="J95" s="115"/>
      <c r="K95" s="135">
        <f t="shared" si="3"/>
        <v>0</v>
      </c>
      <c r="L95" s="115"/>
      <c r="M95" s="115"/>
      <c r="N95" s="115"/>
      <c r="O95" s="115"/>
      <c r="P95" s="115"/>
      <c r="Q95" s="115"/>
      <c r="R95" s="115"/>
      <c r="S95" s="115"/>
      <c r="T95" s="115"/>
      <c r="U95" s="115"/>
      <c r="V95" s="115"/>
      <c r="W95" s="115"/>
      <c r="X95" s="115"/>
      <c r="Y95" s="116"/>
      <c r="Z95" s="115"/>
      <c r="AA95" s="115"/>
      <c r="AB95" s="117"/>
      <c r="AC95" s="115"/>
    </row>
    <row r="96" spans="1:29" ht="15.75">
      <c r="A96" s="115"/>
      <c r="B96" s="115"/>
      <c r="C96" s="115"/>
      <c r="D96" s="115"/>
      <c r="E96" s="115"/>
      <c r="F96" s="115"/>
      <c r="G96" s="115"/>
      <c r="H96" s="115"/>
      <c r="I96" s="115"/>
      <c r="J96" s="115"/>
      <c r="K96" s="135">
        <f t="shared" si="3"/>
        <v>0</v>
      </c>
      <c r="L96" s="115"/>
      <c r="M96" s="115"/>
      <c r="N96" s="115"/>
      <c r="O96" s="115"/>
      <c r="P96" s="115"/>
      <c r="Q96" s="115"/>
      <c r="R96" s="115"/>
      <c r="S96" s="115"/>
      <c r="T96" s="115"/>
      <c r="U96" s="115"/>
      <c r="V96" s="115"/>
      <c r="W96" s="115"/>
      <c r="X96" s="115"/>
      <c r="Y96" s="116"/>
      <c r="Z96" s="115"/>
      <c r="AA96" s="115"/>
      <c r="AB96" s="117"/>
      <c r="AC96" s="115"/>
    </row>
    <row r="97" spans="1:29" ht="15.75">
      <c r="A97" s="115"/>
      <c r="B97" s="115"/>
      <c r="C97" s="115"/>
      <c r="D97" s="115"/>
      <c r="E97" s="115"/>
      <c r="F97" s="115"/>
      <c r="G97" s="115"/>
      <c r="H97" s="115"/>
      <c r="I97" s="115"/>
      <c r="J97" s="115"/>
      <c r="K97" s="135">
        <f t="shared" si="3"/>
        <v>0</v>
      </c>
      <c r="L97" s="115"/>
      <c r="M97" s="115"/>
      <c r="N97" s="115"/>
      <c r="O97" s="115"/>
      <c r="P97" s="115"/>
      <c r="Q97" s="115"/>
      <c r="R97" s="115"/>
      <c r="S97" s="115"/>
      <c r="T97" s="115"/>
      <c r="U97" s="115"/>
      <c r="V97" s="115"/>
      <c r="W97" s="115"/>
      <c r="X97" s="115"/>
      <c r="Y97" s="116"/>
      <c r="Z97" s="115"/>
      <c r="AA97" s="115"/>
      <c r="AB97" s="117"/>
      <c r="AC97" s="115"/>
    </row>
    <row r="98" spans="1:29" ht="15.75">
      <c r="A98" s="115"/>
      <c r="B98" s="115"/>
      <c r="C98" s="115"/>
      <c r="D98" s="115"/>
      <c r="E98" s="115"/>
      <c r="F98" s="115"/>
      <c r="G98" s="115"/>
      <c r="H98" s="115"/>
      <c r="I98" s="115"/>
      <c r="J98" s="115"/>
      <c r="K98" s="135">
        <f t="shared" si="3"/>
        <v>0</v>
      </c>
      <c r="L98" s="115"/>
      <c r="M98" s="115"/>
      <c r="N98" s="115"/>
      <c r="O98" s="115"/>
      <c r="P98" s="115"/>
      <c r="Q98" s="115"/>
      <c r="R98" s="115"/>
      <c r="S98" s="115"/>
      <c r="T98" s="115"/>
      <c r="U98" s="115"/>
      <c r="V98" s="115"/>
      <c r="W98" s="115"/>
      <c r="X98" s="115"/>
      <c r="Y98" s="116"/>
      <c r="Z98" s="115"/>
      <c r="AA98" s="115"/>
      <c r="AB98" s="117"/>
      <c r="AC98" s="115"/>
    </row>
    <row r="99" spans="1:29" ht="15.75">
      <c r="A99" s="115"/>
      <c r="B99" s="115"/>
      <c r="C99" s="115"/>
      <c r="D99" s="115"/>
      <c r="E99" s="115"/>
      <c r="F99" s="115"/>
      <c r="G99" s="115"/>
      <c r="H99" s="115"/>
      <c r="I99" s="115"/>
      <c r="J99" s="115"/>
      <c r="K99" s="135">
        <f t="shared" si="3"/>
        <v>0</v>
      </c>
      <c r="L99" s="115"/>
      <c r="M99" s="115"/>
      <c r="N99" s="115"/>
      <c r="O99" s="115"/>
      <c r="P99" s="115"/>
      <c r="Q99" s="115"/>
      <c r="R99" s="115"/>
      <c r="S99" s="115"/>
      <c r="T99" s="115"/>
      <c r="U99" s="115"/>
      <c r="V99" s="115"/>
      <c r="W99" s="115"/>
      <c r="X99" s="115"/>
      <c r="Y99" s="115"/>
      <c r="Z99" s="115"/>
      <c r="AA99" s="115"/>
      <c r="AB99" s="117"/>
      <c r="AC99" s="115"/>
    </row>
    <row r="100" spans="1:29" ht="15.75">
      <c r="A100" s="115"/>
      <c r="B100" s="115"/>
      <c r="C100" s="115"/>
      <c r="D100" s="115"/>
      <c r="E100" s="115"/>
      <c r="F100" s="115"/>
      <c r="G100" s="115"/>
      <c r="H100" s="115"/>
      <c r="I100" s="115"/>
      <c r="J100" s="115"/>
      <c r="K100" s="135">
        <f t="shared" si="3"/>
        <v>0</v>
      </c>
      <c r="L100" s="115"/>
      <c r="M100" s="115"/>
      <c r="N100" s="115"/>
      <c r="O100" s="115"/>
      <c r="P100" s="115"/>
      <c r="Q100" s="115"/>
      <c r="R100" s="115"/>
      <c r="S100" s="115"/>
      <c r="T100" s="115"/>
      <c r="U100" s="115"/>
      <c r="V100" s="115"/>
      <c r="W100" s="115"/>
      <c r="X100" s="115"/>
      <c r="Y100" s="116"/>
      <c r="Z100" s="115"/>
      <c r="AA100" s="115"/>
      <c r="AB100" s="117"/>
      <c r="AC100" s="115"/>
    </row>
    <row r="101" spans="1:29" ht="15.75">
      <c r="A101" s="115"/>
      <c r="B101" s="115"/>
      <c r="C101" s="115"/>
      <c r="D101" s="115"/>
      <c r="E101" s="115"/>
      <c r="F101" s="115"/>
      <c r="G101" s="115"/>
      <c r="H101" s="115"/>
      <c r="I101" s="115"/>
      <c r="J101" s="115"/>
      <c r="K101" s="135">
        <f t="shared" si="3"/>
        <v>0</v>
      </c>
      <c r="L101" s="115"/>
      <c r="M101" s="115"/>
      <c r="N101" s="115"/>
      <c r="O101" s="115"/>
      <c r="P101" s="115"/>
      <c r="Q101" s="115"/>
      <c r="R101" s="115"/>
      <c r="S101" s="115"/>
      <c r="T101" s="115"/>
      <c r="U101" s="115"/>
      <c r="V101" s="115"/>
      <c r="W101" s="115"/>
      <c r="X101" s="115"/>
      <c r="Y101" s="116"/>
      <c r="Z101" s="115"/>
      <c r="AA101" s="115"/>
      <c r="AB101" s="117"/>
      <c r="AC101" s="115"/>
    </row>
    <row r="102" spans="1:29" ht="15.75">
      <c r="A102" s="115"/>
      <c r="B102" s="115"/>
      <c r="C102" s="115"/>
      <c r="D102" s="115"/>
      <c r="E102" s="115"/>
      <c r="F102" s="115"/>
      <c r="G102" s="115"/>
      <c r="H102" s="115"/>
      <c r="I102" s="115"/>
      <c r="J102" s="115"/>
      <c r="K102" s="135">
        <f t="shared" si="3"/>
        <v>0</v>
      </c>
      <c r="L102" s="115"/>
      <c r="M102" s="115"/>
      <c r="N102" s="115"/>
      <c r="O102" s="115"/>
      <c r="P102" s="115"/>
      <c r="Q102" s="115"/>
      <c r="R102" s="115"/>
      <c r="S102" s="115"/>
      <c r="T102" s="115"/>
      <c r="U102" s="115"/>
      <c r="V102" s="115"/>
      <c r="W102" s="115"/>
      <c r="X102" s="115"/>
      <c r="Y102" s="116"/>
      <c r="Z102" s="115"/>
      <c r="AA102" s="115"/>
      <c r="AB102" s="117"/>
      <c r="AC102" s="115"/>
    </row>
    <row r="103" spans="1:29" ht="15.75">
      <c r="A103" s="115"/>
      <c r="B103" s="115"/>
      <c r="C103" s="115"/>
      <c r="D103" s="115"/>
      <c r="E103" s="115"/>
      <c r="F103" s="115"/>
      <c r="G103" s="115"/>
      <c r="H103" s="115"/>
      <c r="I103" s="115"/>
      <c r="J103" s="115"/>
      <c r="K103" s="135">
        <f t="shared" si="3"/>
        <v>0</v>
      </c>
      <c r="L103" s="115"/>
      <c r="M103" s="115"/>
      <c r="N103" s="115"/>
      <c r="O103" s="115"/>
      <c r="P103" s="115"/>
      <c r="Q103" s="115"/>
      <c r="R103" s="115"/>
      <c r="S103" s="115"/>
      <c r="T103" s="115"/>
      <c r="U103" s="115"/>
      <c r="V103" s="115"/>
      <c r="W103" s="115"/>
      <c r="X103" s="115"/>
      <c r="Y103" s="116"/>
      <c r="Z103" s="115"/>
      <c r="AA103" s="115"/>
      <c r="AB103" s="117"/>
      <c r="AC103" s="115"/>
    </row>
    <row r="104" spans="1:29" ht="15.75">
      <c r="A104" s="115"/>
      <c r="B104" s="115"/>
      <c r="C104" s="115"/>
      <c r="D104" s="115"/>
      <c r="E104" s="115"/>
      <c r="F104" s="115"/>
      <c r="G104" s="115"/>
      <c r="H104" s="115"/>
      <c r="I104" s="115"/>
      <c r="J104" s="115"/>
      <c r="K104" s="135">
        <f t="shared" si="3"/>
        <v>0</v>
      </c>
      <c r="L104" s="115"/>
      <c r="M104" s="115"/>
      <c r="N104" s="115"/>
      <c r="O104" s="115"/>
      <c r="P104" s="115"/>
      <c r="Q104" s="115"/>
      <c r="R104" s="115"/>
      <c r="S104" s="115"/>
      <c r="T104" s="115"/>
      <c r="U104" s="115"/>
      <c r="V104" s="115"/>
      <c r="W104" s="115"/>
      <c r="X104" s="115"/>
      <c r="Y104" s="116"/>
      <c r="Z104" s="115"/>
      <c r="AA104" s="115"/>
      <c r="AB104" s="117"/>
      <c r="AC104" s="115"/>
    </row>
    <row r="105" spans="1:29" ht="15.75">
      <c r="A105" s="115"/>
      <c r="B105" s="115"/>
      <c r="C105" s="115"/>
      <c r="D105" s="115"/>
      <c r="E105" s="115"/>
      <c r="F105" s="115"/>
      <c r="G105" s="115"/>
      <c r="H105" s="115"/>
      <c r="I105" s="115"/>
      <c r="J105" s="115"/>
      <c r="K105" s="135">
        <f t="shared" si="3"/>
        <v>0</v>
      </c>
      <c r="L105" s="115"/>
      <c r="M105" s="115"/>
      <c r="N105" s="115"/>
      <c r="O105" s="115"/>
      <c r="P105" s="115"/>
      <c r="Q105" s="115"/>
      <c r="R105" s="115"/>
      <c r="S105" s="115"/>
      <c r="T105" s="115"/>
      <c r="U105" s="115"/>
      <c r="V105" s="115"/>
      <c r="W105" s="115"/>
      <c r="X105" s="115"/>
      <c r="Y105" s="116"/>
      <c r="Z105" s="115"/>
      <c r="AA105" s="115"/>
      <c r="AB105" s="117"/>
      <c r="AC105" s="115"/>
    </row>
    <row r="106" spans="1:29" ht="15.75">
      <c r="A106" s="115"/>
      <c r="B106" s="115"/>
      <c r="C106" s="115"/>
      <c r="D106" s="115"/>
      <c r="E106" s="115"/>
      <c r="F106" s="115"/>
      <c r="G106" s="115"/>
      <c r="H106" s="115"/>
      <c r="I106" s="115"/>
      <c r="J106" s="115"/>
      <c r="K106" s="135">
        <f t="shared" si="3"/>
        <v>0</v>
      </c>
      <c r="L106" s="115"/>
      <c r="M106" s="115"/>
      <c r="N106" s="115"/>
      <c r="O106" s="115"/>
      <c r="P106" s="115"/>
      <c r="Q106" s="115"/>
      <c r="R106" s="115"/>
      <c r="S106" s="115"/>
      <c r="T106" s="115"/>
      <c r="U106" s="115"/>
      <c r="V106" s="115"/>
      <c r="W106" s="115"/>
      <c r="X106" s="115"/>
      <c r="Y106" s="116"/>
      <c r="Z106" s="115"/>
      <c r="AA106" s="115"/>
      <c r="AB106" s="117"/>
      <c r="AC106" s="115"/>
    </row>
    <row r="107" spans="1:29" ht="15.75">
      <c r="A107" s="115"/>
      <c r="B107" s="115"/>
      <c r="C107" s="115"/>
      <c r="D107" s="115"/>
      <c r="E107" s="115"/>
      <c r="F107" s="115"/>
      <c r="G107" s="115"/>
      <c r="H107" s="115"/>
      <c r="I107" s="115"/>
      <c r="J107" s="115"/>
      <c r="K107" s="135">
        <f t="shared" si="3"/>
        <v>0</v>
      </c>
      <c r="L107" s="115"/>
      <c r="M107" s="115"/>
      <c r="N107" s="115"/>
      <c r="O107" s="115"/>
      <c r="P107" s="115"/>
      <c r="Q107" s="115"/>
      <c r="R107" s="115"/>
      <c r="S107" s="115"/>
      <c r="T107" s="115"/>
      <c r="U107" s="115"/>
      <c r="V107" s="115"/>
      <c r="W107" s="115"/>
      <c r="X107" s="115"/>
      <c r="Y107" s="116"/>
      <c r="Z107" s="115"/>
      <c r="AA107" s="115"/>
      <c r="AB107" s="117"/>
      <c r="AC107" s="115"/>
    </row>
    <row r="108" spans="1:29" ht="15.75">
      <c r="A108" s="115"/>
      <c r="B108" s="115"/>
      <c r="C108" s="115"/>
      <c r="D108" s="115"/>
      <c r="E108" s="115"/>
      <c r="F108" s="115"/>
      <c r="G108" s="115"/>
      <c r="H108" s="115"/>
      <c r="I108" s="115"/>
      <c r="J108" s="115"/>
      <c r="K108" s="135">
        <f t="shared" si="3"/>
        <v>0</v>
      </c>
      <c r="L108" s="115"/>
      <c r="M108" s="115"/>
      <c r="N108" s="115"/>
      <c r="O108" s="115"/>
      <c r="P108" s="115"/>
      <c r="Q108" s="115"/>
      <c r="R108" s="115"/>
      <c r="S108" s="115"/>
      <c r="T108" s="115"/>
      <c r="U108" s="115"/>
      <c r="V108" s="115"/>
      <c r="W108" s="115"/>
      <c r="X108" s="115"/>
      <c r="Y108" s="115"/>
      <c r="Z108" s="115"/>
      <c r="AA108" s="115"/>
      <c r="AB108" s="117"/>
      <c r="AC108" s="115"/>
    </row>
    <row r="109" spans="1:29" ht="15.75">
      <c r="A109" s="115"/>
      <c r="B109" s="115"/>
      <c r="C109" s="115"/>
      <c r="D109" s="115"/>
      <c r="E109" s="115"/>
      <c r="F109" s="115"/>
      <c r="G109" s="115"/>
      <c r="H109" s="115"/>
      <c r="I109" s="115"/>
      <c r="J109" s="115"/>
      <c r="K109" s="135">
        <f t="shared" si="3"/>
        <v>0</v>
      </c>
      <c r="L109" s="115"/>
      <c r="M109" s="115"/>
      <c r="N109" s="115"/>
      <c r="O109" s="115"/>
      <c r="P109" s="115"/>
      <c r="Q109" s="115"/>
      <c r="R109" s="115"/>
      <c r="S109" s="115"/>
      <c r="T109" s="115"/>
      <c r="U109" s="115"/>
      <c r="V109" s="115"/>
      <c r="W109" s="115"/>
      <c r="X109" s="115"/>
      <c r="Y109" s="115"/>
      <c r="Z109" s="115"/>
      <c r="AA109" s="115"/>
      <c r="AB109" s="117"/>
      <c r="AC109" s="115"/>
    </row>
    <row r="110" spans="1:29" ht="15.75">
      <c r="A110" s="115"/>
      <c r="B110" s="115"/>
      <c r="C110" s="115"/>
      <c r="D110" s="115"/>
      <c r="E110" s="115"/>
      <c r="F110" s="115"/>
      <c r="G110" s="115"/>
      <c r="H110" s="115"/>
      <c r="I110" s="115"/>
      <c r="J110" s="115"/>
      <c r="K110" s="135">
        <f t="shared" si="3"/>
        <v>0</v>
      </c>
      <c r="L110" s="115"/>
      <c r="M110" s="115"/>
      <c r="N110" s="115"/>
      <c r="O110" s="115"/>
      <c r="P110" s="115"/>
      <c r="Q110" s="115"/>
      <c r="R110" s="115"/>
      <c r="S110" s="115"/>
      <c r="T110" s="115"/>
      <c r="U110" s="115"/>
      <c r="V110" s="115"/>
      <c r="W110" s="115"/>
      <c r="X110" s="115"/>
      <c r="Y110" s="116"/>
      <c r="Z110" s="115"/>
      <c r="AA110" s="115"/>
      <c r="AB110" s="117"/>
      <c r="AC110" s="115"/>
    </row>
    <row r="111" spans="1:29" ht="15.75">
      <c r="A111" s="115"/>
      <c r="B111" s="115"/>
      <c r="C111" s="115"/>
      <c r="D111" s="115"/>
      <c r="E111" s="115"/>
      <c r="F111" s="115"/>
      <c r="G111" s="115"/>
      <c r="H111" s="115"/>
      <c r="I111" s="115"/>
      <c r="J111" s="115"/>
      <c r="K111" s="122"/>
      <c r="L111" s="115"/>
      <c r="M111" s="115"/>
      <c r="N111" s="115"/>
      <c r="O111" s="115"/>
      <c r="P111" s="115"/>
      <c r="Q111" s="115"/>
      <c r="R111" s="115"/>
      <c r="S111" s="115"/>
      <c r="T111" s="115"/>
      <c r="U111" s="115"/>
      <c r="V111" s="115"/>
      <c r="W111" s="115"/>
      <c r="X111" s="115"/>
      <c r="Y111" s="115"/>
      <c r="Z111" s="115"/>
      <c r="AA111" s="115"/>
      <c r="AB111" s="117"/>
      <c r="AC111" s="115"/>
    </row>
    <row r="112" spans="1:29" ht="15.75">
      <c r="A112" s="115"/>
      <c r="B112" s="115"/>
      <c r="C112" s="115"/>
      <c r="D112" s="115"/>
      <c r="E112" s="115"/>
      <c r="F112" s="115"/>
      <c r="G112" s="115"/>
      <c r="H112" s="115"/>
      <c r="I112" s="115"/>
      <c r="J112" s="115"/>
      <c r="K112" s="122"/>
      <c r="L112" s="115"/>
      <c r="M112" s="115"/>
      <c r="N112" s="115"/>
      <c r="O112" s="115"/>
      <c r="P112" s="115"/>
      <c r="Q112" s="115"/>
      <c r="R112" s="115"/>
      <c r="S112" s="115"/>
      <c r="T112" s="115"/>
      <c r="U112" s="115"/>
      <c r="V112" s="115"/>
      <c r="W112" s="115"/>
      <c r="X112" s="115"/>
      <c r="Y112" s="115"/>
      <c r="Z112" s="115"/>
      <c r="AA112" s="115"/>
      <c r="AB112" s="117"/>
      <c r="AC112" s="115"/>
    </row>
    <row r="113" spans="1:29" ht="15.75">
      <c r="A113" s="115"/>
      <c r="B113" s="115"/>
      <c r="C113" s="115"/>
      <c r="D113" s="115"/>
      <c r="E113" s="115"/>
      <c r="F113" s="115"/>
      <c r="G113" s="115"/>
      <c r="H113" s="115"/>
      <c r="I113" s="115"/>
      <c r="J113" s="115"/>
      <c r="K113" s="122"/>
      <c r="L113" s="115"/>
      <c r="M113" s="115"/>
      <c r="N113" s="115"/>
      <c r="O113" s="115"/>
      <c r="P113" s="115"/>
      <c r="Q113" s="115"/>
      <c r="R113" s="115"/>
      <c r="S113" s="115"/>
      <c r="T113" s="115"/>
      <c r="U113" s="115"/>
      <c r="V113" s="115"/>
      <c r="W113" s="115"/>
      <c r="X113" s="115"/>
      <c r="Y113" s="116"/>
      <c r="Z113" s="115"/>
      <c r="AA113" s="115"/>
      <c r="AB113" s="117"/>
      <c r="AC113" s="115"/>
    </row>
    <row r="114" spans="1:29" ht="15.75">
      <c r="A114" s="115"/>
      <c r="B114" s="115"/>
      <c r="C114" s="115"/>
      <c r="D114" s="115"/>
      <c r="E114" s="115"/>
      <c r="F114" s="115"/>
      <c r="G114" s="115"/>
      <c r="H114" s="115"/>
      <c r="I114" s="115"/>
      <c r="J114" s="115"/>
      <c r="K114" s="122"/>
      <c r="L114" s="115"/>
      <c r="M114" s="115"/>
      <c r="N114" s="115"/>
      <c r="O114" s="115"/>
      <c r="P114" s="115"/>
      <c r="Q114" s="115"/>
      <c r="R114" s="115"/>
      <c r="S114" s="115"/>
      <c r="T114" s="115"/>
      <c r="U114" s="115"/>
      <c r="V114" s="115"/>
      <c r="W114" s="115"/>
      <c r="X114" s="115"/>
      <c r="Y114" s="116"/>
      <c r="Z114" s="115"/>
      <c r="AA114" s="115"/>
      <c r="AB114" s="117"/>
      <c r="AC114" s="115"/>
    </row>
    <row r="115" spans="1:29" ht="15.75">
      <c r="A115" s="115"/>
      <c r="B115" s="115"/>
      <c r="C115" s="115"/>
      <c r="D115" s="115"/>
      <c r="E115" s="115"/>
      <c r="F115" s="115"/>
      <c r="G115" s="115"/>
      <c r="H115" s="115"/>
      <c r="I115" s="115"/>
      <c r="J115" s="115"/>
      <c r="K115" s="122"/>
      <c r="L115" s="115"/>
      <c r="M115" s="115"/>
      <c r="N115" s="115"/>
      <c r="O115" s="115"/>
      <c r="P115" s="115"/>
      <c r="Q115" s="115"/>
      <c r="R115" s="115"/>
      <c r="S115" s="115"/>
      <c r="T115" s="115"/>
      <c r="U115" s="115"/>
      <c r="V115" s="115"/>
      <c r="W115" s="115"/>
      <c r="X115" s="115"/>
      <c r="Y115" s="116"/>
      <c r="Z115" s="115"/>
      <c r="AA115" s="115"/>
      <c r="AB115" s="117"/>
      <c r="AC115" s="115"/>
    </row>
    <row r="116" spans="1:29" ht="15.75">
      <c r="A116" s="115"/>
      <c r="B116" s="115"/>
      <c r="C116" s="115"/>
      <c r="D116" s="115"/>
      <c r="E116" s="115"/>
      <c r="F116" s="115"/>
      <c r="G116" s="115"/>
      <c r="H116" s="115"/>
      <c r="I116" s="115"/>
      <c r="J116" s="115"/>
      <c r="K116" s="122"/>
      <c r="L116" s="115"/>
      <c r="M116" s="115"/>
      <c r="N116" s="115"/>
      <c r="O116" s="115"/>
      <c r="P116" s="115"/>
      <c r="Q116" s="115"/>
      <c r="R116" s="115"/>
      <c r="S116" s="115"/>
      <c r="T116" s="115"/>
      <c r="U116" s="115"/>
      <c r="V116" s="115"/>
      <c r="W116" s="115"/>
      <c r="X116" s="115"/>
      <c r="Y116" s="116"/>
      <c r="Z116" s="115"/>
      <c r="AA116" s="115"/>
      <c r="AB116" s="117"/>
      <c r="AC116" s="115"/>
    </row>
    <row r="117" spans="1:29" ht="15.75">
      <c r="A117" s="115"/>
      <c r="B117" s="115"/>
      <c r="C117" s="115"/>
      <c r="D117" s="115"/>
      <c r="E117" s="115"/>
      <c r="F117" s="115"/>
      <c r="G117" s="115"/>
      <c r="H117" s="115"/>
      <c r="I117" s="115"/>
      <c r="J117" s="115"/>
      <c r="K117" s="122"/>
      <c r="L117" s="115"/>
      <c r="M117" s="115"/>
      <c r="N117" s="115"/>
      <c r="O117" s="115"/>
      <c r="P117" s="115"/>
      <c r="Q117" s="115"/>
      <c r="R117" s="115"/>
      <c r="S117" s="115"/>
      <c r="T117" s="115"/>
      <c r="U117" s="115"/>
      <c r="V117" s="115"/>
      <c r="W117" s="115"/>
      <c r="X117" s="115"/>
      <c r="Y117" s="116"/>
      <c r="Z117" s="115"/>
      <c r="AA117" s="115"/>
      <c r="AB117" s="117"/>
      <c r="AC117" s="115"/>
    </row>
    <row r="118" spans="1:29" ht="15.75">
      <c r="A118" s="115"/>
      <c r="B118" s="115"/>
      <c r="C118" s="115"/>
      <c r="D118" s="115"/>
      <c r="E118" s="115"/>
      <c r="F118" s="115"/>
      <c r="G118" s="115"/>
      <c r="H118" s="115"/>
      <c r="I118" s="115"/>
      <c r="J118" s="115"/>
      <c r="K118" s="122"/>
      <c r="L118" s="115"/>
      <c r="M118" s="115"/>
      <c r="N118" s="115"/>
      <c r="O118" s="115"/>
      <c r="P118" s="115"/>
      <c r="Q118" s="115"/>
      <c r="R118" s="115"/>
      <c r="S118" s="115"/>
      <c r="T118" s="115"/>
      <c r="U118" s="115"/>
      <c r="V118" s="115"/>
      <c r="W118" s="115"/>
      <c r="X118" s="115"/>
      <c r="Y118" s="116"/>
      <c r="Z118" s="115"/>
      <c r="AA118" s="115"/>
      <c r="AB118" s="117"/>
      <c r="AC118" s="115"/>
    </row>
    <row r="119" spans="1:29" ht="15.75">
      <c r="A119" s="115"/>
      <c r="B119" s="115"/>
      <c r="C119" s="115"/>
      <c r="D119" s="115"/>
      <c r="E119" s="115"/>
      <c r="F119" s="115"/>
      <c r="G119" s="115"/>
      <c r="H119" s="115"/>
      <c r="I119" s="115"/>
      <c r="J119" s="115"/>
      <c r="K119" s="122"/>
      <c r="L119" s="115"/>
      <c r="M119" s="115"/>
      <c r="N119" s="115"/>
      <c r="O119" s="115"/>
      <c r="P119" s="115"/>
      <c r="Q119" s="115"/>
      <c r="R119" s="115"/>
      <c r="S119" s="115"/>
      <c r="T119" s="115"/>
      <c r="U119" s="115"/>
      <c r="V119" s="115"/>
      <c r="W119" s="115"/>
      <c r="X119" s="115"/>
      <c r="Y119" s="116"/>
      <c r="Z119" s="115"/>
      <c r="AA119" s="115"/>
      <c r="AB119" s="117"/>
      <c r="AC119" s="115"/>
    </row>
    <row r="120" spans="1:29" ht="15.75">
      <c r="A120" s="115"/>
      <c r="B120" s="115"/>
      <c r="C120" s="115"/>
      <c r="D120" s="115"/>
      <c r="E120" s="115"/>
      <c r="F120" s="115"/>
      <c r="G120" s="115"/>
      <c r="H120" s="115"/>
      <c r="I120" s="115"/>
      <c r="J120" s="115"/>
      <c r="K120" s="122"/>
      <c r="L120" s="115"/>
      <c r="M120" s="115"/>
      <c r="N120" s="115"/>
      <c r="O120" s="115"/>
      <c r="P120" s="115"/>
      <c r="Q120" s="115"/>
      <c r="R120" s="115"/>
      <c r="S120" s="115"/>
      <c r="T120" s="115"/>
      <c r="U120" s="115"/>
      <c r="V120" s="115"/>
      <c r="W120" s="115"/>
      <c r="X120" s="115"/>
      <c r="Y120" s="116"/>
      <c r="Z120" s="115"/>
      <c r="AA120" s="115"/>
      <c r="AB120" s="117"/>
      <c r="AC120" s="115"/>
    </row>
    <row r="121" spans="1:29" ht="15.75">
      <c r="A121" s="115"/>
      <c r="B121" s="115"/>
      <c r="C121" s="115"/>
      <c r="D121" s="115"/>
      <c r="E121" s="115"/>
      <c r="F121" s="115"/>
      <c r="G121" s="115"/>
      <c r="H121" s="115"/>
      <c r="I121" s="115"/>
      <c r="J121" s="115"/>
      <c r="K121" s="122"/>
      <c r="L121" s="115"/>
      <c r="M121" s="115"/>
      <c r="N121" s="115"/>
      <c r="O121" s="115"/>
      <c r="P121" s="115"/>
      <c r="Q121" s="115"/>
      <c r="R121" s="115"/>
      <c r="S121" s="115"/>
      <c r="T121" s="115"/>
      <c r="U121" s="115"/>
      <c r="V121" s="115"/>
      <c r="W121" s="115"/>
      <c r="X121" s="115"/>
      <c r="Y121" s="116"/>
      <c r="Z121" s="115"/>
      <c r="AA121" s="115"/>
      <c r="AB121" s="117"/>
      <c r="AC121" s="115"/>
    </row>
    <row r="122" spans="1:29" ht="15.75">
      <c r="A122" s="115"/>
      <c r="B122" s="115"/>
      <c r="C122" s="115"/>
      <c r="D122" s="115"/>
      <c r="E122" s="115"/>
      <c r="F122" s="115"/>
      <c r="G122" s="115"/>
      <c r="H122" s="115"/>
      <c r="I122" s="115"/>
      <c r="J122" s="115"/>
      <c r="K122" s="122"/>
      <c r="L122" s="115"/>
      <c r="M122" s="115"/>
      <c r="N122" s="115"/>
      <c r="O122" s="115"/>
      <c r="P122" s="115"/>
      <c r="Q122" s="115"/>
      <c r="R122" s="115"/>
      <c r="S122" s="115"/>
      <c r="T122" s="115"/>
      <c r="U122" s="115"/>
      <c r="V122" s="115"/>
      <c r="W122" s="115"/>
      <c r="X122" s="115"/>
      <c r="Y122" s="116"/>
      <c r="Z122" s="115"/>
      <c r="AA122" s="115"/>
      <c r="AB122" s="117"/>
      <c r="AC122" s="115"/>
    </row>
    <row r="123" spans="1:29" ht="15.75">
      <c r="A123" s="115"/>
      <c r="B123" s="115"/>
      <c r="C123" s="115"/>
      <c r="D123" s="115"/>
      <c r="E123" s="115"/>
      <c r="F123" s="115"/>
      <c r="G123" s="115"/>
      <c r="H123" s="115"/>
      <c r="I123" s="115"/>
      <c r="J123" s="115"/>
      <c r="K123" s="122"/>
      <c r="L123" s="115"/>
      <c r="M123" s="115"/>
      <c r="N123" s="115"/>
      <c r="O123" s="115"/>
      <c r="P123" s="115"/>
      <c r="Q123" s="115"/>
      <c r="R123" s="115"/>
      <c r="S123" s="115"/>
      <c r="T123" s="115"/>
      <c r="U123" s="115"/>
      <c r="V123" s="115"/>
      <c r="W123" s="115"/>
      <c r="X123" s="115"/>
      <c r="Y123" s="115"/>
      <c r="Z123" s="115"/>
      <c r="AA123" s="115"/>
      <c r="AB123" s="117"/>
      <c r="AC123" s="115"/>
    </row>
    <row r="124" spans="1:29" ht="15.75">
      <c r="A124" s="115"/>
      <c r="B124" s="115"/>
      <c r="C124" s="115"/>
      <c r="D124" s="115"/>
      <c r="E124" s="115"/>
      <c r="F124" s="115"/>
      <c r="G124" s="115"/>
      <c r="H124" s="115"/>
      <c r="I124" s="115"/>
      <c r="J124" s="115"/>
      <c r="K124" s="122"/>
      <c r="L124" s="115"/>
      <c r="M124" s="115"/>
      <c r="N124" s="115"/>
      <c r="O124" s="115"/>
      <c r="P124" s="115"/>
      <c r="Q124" s="115"/>
      <c r="R124" s="115"/>
      <c r="S124" s="115"/>
      <c r="T124" s="115"/>
      <c r="U124" s="115"/>
      <c r="V124" s="115"/>
      <c r="W124" s="115"/>
      <c r="X124" s="115"/>
      <c r="Y124" s="116"/>
      <c r="Z124" s="115"/>
      <c r="AA124" s="115"/>
      <c r="AB124" s="117"/>
      <c r="AC124" s="115"/>
    </row>
    <row r="125" spans="1:29" ht="15.75">
      <c r="A125" s="115"/>
      <c r="B125" s="115"/>
      <c r="C125" s="115"/>
      <c r="D125" s="115"/>
      <c r="E125" s="115"/>
      <c r="F125" s="115"/>
      <c r="G125" s="115"/>
      <c r="H125" s="115"/>
      <c r="I125" s="115"/>
      <c r="J125" s="115"/>
      <c r="K125" s="122"/>
      <c r="L125" s="115"/>
      <c r="M125" s="115"/>
      <c r="N125" s="115"/>
      <c r="O125" s="115"/>
      <c r="P125" s="115"/>
      <c r="Q125" s="115"/>
      <c r="R125" s="115"/>
      <c r="S125" s="115"/>
      <c r="T125" s="115"/>
      <c r="U125" s="115"/>
      <c r="V125" s="115"/>
      <c r="W125" s="115"/>
      <c r="X125" s="115"/>
      <c r="Y125" s="116"/>
      <c r="Z125" s="115"/>
      <c r="AA125" s="115"/>
      <c r="AB125" s="117"/>
      <c r="AC125" s="115"/>
    </row>
    <row r="126" spans="1:29" ht="15.75">
      <c r="A126" s="115"/>
      <c r="B126" s="115"/>
      <c r="C126" s="115"/>
      <c r="D126" s="115"/>
      <c r="E126" s="115"/>
      <c r="F126" s="115"/>
      <c r="G126" s="115"/>
      <c r="H126" s="115"/>
      <c r="I126" s="115"/>
      <c r="J126" s="115"/>
      <c r="K126" s="122"/>
      <c r="L126" s="115"/>
      <c r="M126" s="115"/>
      <c r="N126" s="115"/>
      <c r="O126" s="115"/>
      <c r="P126" s="115"/>
      <c r="Q126" s="115"/>
      <c r="R126" s="115"/>
      <c r="S126" s="115"/>
      <c r="T126" s="115"/>
      <c r="U126" s="115"/>
      <c r="V126" s="115"/>
      <c r="W126" s="115"/>
      <c r="X126" s="115"/>
      <c r="Y126" s="116"/>
      <c r="Z126" s="115"/>
      <c r="AA126" s="115"/>
      <c r="AB126" s="117"/>
      <c r="AC126" s="115"/>
    </row>
    <row r="127" spans="1:29" ht="15.75">
      <c r="A127" s="115"/>
      <c r="B127" s="115"/>
      <c r="C127" s="115"/>
      <c r="D127" s="115"/>
      <c r="E127" s="115"/>
      <c r="F127" s="115"/>
      <c r="G127" s="115"/>
      <c r="H127" s="115"/>
      <c r="I127" s="115"/>
      <c r="J127" s="115"/>
      <c r="K127" s="122"/>
      <c r="L127" s="115"/>
      <c r="M127" s="115"/>
      <c r="N127" s="115"/>
      <c r="O127" s="115"/>
      <c r="P127" s="115"/>
      <c r="Q127" s="115"/>
      <c r="R127" s="115"/>
      <c r="S127" s="115"/>
      <c r="T127" s="115"/>
      <c r="U127" s="115"/>
      <c r="V127" s="115"/>
      <c r="W127" s="115"/>
      <c r="X127" s="115"/>
      <c r="Y127" s="116"/>
      <c r="Z127" s="115"/>
      <c r="AA127" s="115"/>
      <c r="AB127" s="117"/>
      <c r="AC127" s="115"/>
    </row>
    <row r="128" spans="1:29" ht="15.75">
      <c r="A128" s="115"/>
      <c r="B128" s="115"/>
      <c r="C128" s="115"/>
      <c r="D128" s="115"/>
      <c r="E128" s="115"/>
      <c r="F128" s="115"/>
      <c r="G128" s="115"/>
      <c r="H128" s="115"/>
      <c r="I128" s="115"/>
      <c r="J128" s="115"/>
      <c r="K128" s="122"/>
      <c r="L128" s="115"/>
      <c r="M128" s="115"/>
      <c r="N128" s="115"/>
      <c r="O128" s="115"/>
      <c r="P128" s="115"/>
      <c r="Q128" s="115"/>
      <c r="R128" s="115"/>
      <c r="S128" s="115"/>
      <c r="T128" s="115"/>
      <c r="U128" s="115"/>
      <c r="V128" s="115"/>
      <c r="W128" s="115"/>
      <c r="X128" s="115"/>
      <c r="Y128" s="116"/>
      <c r="Z128" s="115"/>
      <c r="AA128" s="115"/>
      <c r="AB128" s="117"/>
      <c r="AC128" s="115"/>
    </row>
    <row r="129" spans="1:29" ht="15.75">
      <c r="A129" s="115"/>
      <c r="B129" s="115"/>
      <c r="C129" s="115"/>
      <c r="D129" s="115"/>
      <c r="E129" s="115"/>
      <c r="F129" s="115"/>
      <c r="G129" s="115"/>
      <c r="H129" s="115"/>
      <c r="I129" s="115"/>
      <c r="J129" s="115"/>
      <c r="K129" s="122"/>
      <c r="L129" s="115"/>
      <c r="M129" s="115"/>
      <c r="N129" s="115"/>
      <c r="O129" s="115"/>
      <c r="P129" s="115"/>
      <c r="Q129" s="115"/>
      <c r="R129" s="115"/>
      <c r="S129" s="115"/>
      <c r="T129" s="115"/>
      <c r="U129" s="115"/>
      <c r="V129" s="115"/>
      <c r="W129" s="115"/>
      <c r="X129" s="115"/>
      <c r="Y129" s="116"/>
      <c r="Z129" s="115"/>
      <c r="AA129" s="115"/>
      <c r="AB129" s="117"/>
      <c r="AC129" s="115"/>
    </row>
    <row r="130" spans="1:29" ht="15.75">
      <c r="A130" s="115"/>
      <c r="B130" s="115"/>
      <c r="C130" s="115"/>
      <c r="D130" s="115"/>
      <c r="E130" s="115"/>
      <c r="F130" s="115"/>
      <c r="G130" s="115"/>
      <c r="H130" s="115"/>
      <c r="I130" s="115"/>
      <c r="J130" s="115"/>
      <c r="K130" s="122"/>
      <c r="L130" s="115"/>
      <c r="M130" s="115"/>
      <c r="N130" s="115"/>
      <c r="O130" s="115"/>
      <c r="P130" s="115"/>
      <c r="Q130" s="115"/>
      <c r="R130" s="115"/>
      <c r="S130" s="115"/>
      <c r="T130" s="115"/>
      <c r="U130" s="115"/>
      <c r="V130" s="115"/>
      <c r="W130" s="115"/>
      <c r="X130" s="115"/>
      <c r="Y130" s="116"/>
      <c r="Z130" s="115"/>
      <c r="AA130" s="115"/>
      <c r="AB130" s="117"/>
      <c r="AC130" s="115"/>
    </row>
    <row r="131" spans="1:29" ht="15.75">
      <c r="A131" s="115"/>
      <c r="B131" s="115"/>
      <c r="C131" s="115"/>
      <c r="D131" s="115"/>
      <c r="E131" s="115"/>
      <c r="F131" s="115"/>
      <c r="G131" s="115"/>
      <c r="H131" s="115"/>
      <c r="I131" s="115"/>
      <c r="J131" s="115"/>
      <c r="K131" s="122"/>
      <c r="L131" s="115"/>
      <c r="M131" s="115"/>
      <c r="N131" s="115"/>
      <c r="O131" s="115"/>
      <c r="P131" s="115"/>
      <c r="Q131" s="115"/>
      <c r="R131" s="115"/>
      <c r="S131" s="115"/>
      <c r="T131" s="115"/>
      <c r="U131" s="115"/>
      <c r="V131" s="115"/>
      <c r="W131" s="115"/>
      <c r="X131" s="115"/>
      <c r="Y131" s="116"/>
      <c r="Z131" s="115"/>
      <c r="AA131" s="115"/>
      <c r="AB131" s="117"/>
      <c r="AC131" s="115"/>
    </row>
    <row r="132" spans="1:29" ht="15.75">
      <c r="A132" s="115"/>
      <c r="B132" s="115"/>
      <c r="C132" s="115"/>
      <c r="D132" s="115"/>
      <c r="E132" s="115"/>
      <c r="F132" s="115"/>
      <c r="G132" s="115"/>
      <c r="H132" s="115"/>
      <c r="I132" s="115"/>
      <c r="J132" s="115"/>
      <c r="K132" s="122"/>
      <c r="L132" s="115"/>
      <c r="M132" s="115"/>
      <c r="N132" s="115"/>
      <c r="O132" s="115"/>
      <c r="P132" s="115"/>
      <c r="Q132" s="115"/>
      <c r="R132" s="115"/>
      <c r="S132" s="115"/>
      <c r="T132" s="115"/>
      <c r="U132" s="115"/>
      <c r="V132" s="115"/>
      <c r="W132" s="115"/>
      <c r="X132" s="115"/>
      <c r="Y132" s="116"/>
      <c r="Z132" s="115"/>
      <c r="AA132" s="115"/>
      <c r="AB132" s="117"/>
      <c r="AC132" s="115"/>
    </row>
    <row r="133" spans="1:29" ht="15.75">
      <c r="A133" s="115"/>
      <c r="B133" s="115"/>
      <c r="C133" s="115"/>
      <c r="D133" s="115"/>
      <c r="E133" s="115"/>
      <c r="F133" s="115"/>
      <c r="G133" s="115"/>
      <c r="H133" s="115"/>
      <c r="I133" s="115"/>
      <c r="J133" s="115"/>
      <c r="K133" s="122"/>
      <c r="L133" s="115"/>
      <c r="M133" s="115"/>
      <c r="N133" s="115"/>
      <c r="O133" s="115"/>
      <c r="P133" s="115"/>
      <c r="Q133" s="115"/>
      <c r="R133" s="115"/>
      <c r="S133" s="115"/>
      <c r="T133" s="115"/>
      <c r="U133" s="115"/>
      <c r="V133" s="115"/>
      <c r="W133" s="115"/>
      <c r="X133" s="115"/>
      <c r="Y133" s="116"/>
      <c r="Z133" s="115"/>
      <c r="AA133" s="115"/>
      <c r="AB133" s="117"/>
      <c r="AC133" s="115"/>
    </row>
    <row r="134" spans="1:29" ht="15.75">
      <c r="A134" s="115"/>
      <c r="B134" s="115"/>
      <c r="C134" s="115"/>
      <c r="D134" s="115"/>
      <c r="E134" s="115"/>
      <c r="F134" s="115"/>
      <c r="G134" s="115"/>
      <c r="H134" s="115"/>
      <c r="I134" s="115"/>
      <c r="J134" s="115"/>
      <c r="K134" s="122"/>
      <c r="L134" s="115"/>
      <c r="M134" s="115"/>
      <c r="N134" s="115"/>
      <c r="O134" s="115"/>
      <c r="P134" s="115"/>
      <c r="Q134" s="115"/>
      <c r="R134" s="115"/>
      <c r="S134" s="115"/>
      <c r="T134" s="115"/>
      <c r="U134" s="115"/>
      <c r="V134" s="115"/>
      <c r="W134" s="115"/>
      <c r="X134" s="115"/>
      <c r="Y134" s="116"/>
      <c r="Z134" s="115"/>
      <c r="AA134" s="115"/>
      <c r="AB134" s="117"/>
      <c r="AC134" s="115"/>
    </row>
    <row r="135" spans="1:29" ht="15.75">
      <c r="A135" s="115"/>
      <c r="B135" s="115"/>
      <c r="C135" s="115"/>
      <c r="D135" s="115"/>
      <c r="E135" s="115"/>
      <c r="F135" s="115"/>
      <c r="G135" s="115"/>
      <c r="H135" s="115"/>
      <c r="I135" s="115"/>
      <c r="J135" s="115"/>
      <c r="K135" s="122"/>
      <c r="L135" s="115"/>
      <c r="M135" s="115"/>
      <c r="N135" s="115"/>
      <c r="O135" s="115"/>
      <c r="P135" s="115"/>
      <c r="Q135" s="115"/>
      <c r="R135" s="115"/>
      <c r="S135" s="115"/>
      <c r="T135" s="115"/>
      <c r="U135" s="115"/>
      <c r="V135" s="115"/>
      <c r="W135" s="115"/>
      <c r="X135" s="115"/>
      <c r="Y135" s="116"/>
      <c r="Z135" s="115"/>
      <c r="AA135" s="115"/>
      <c r="AB135" s="117"/>
      <c r="AC135" s="115"/>
    </row>
    <row r="136" spans="1:29" ht="15.75">
      <c r="A136" s="115"/>
      <c r="B136" s="115"/>
      <c r="C136" s="115"/>
      <c r="D136" s="115"/>
      <c r="E136" s="115"/>
      <c r="F136" s="115"/>
      <c r="G136" s="115"/>
      <c r="H136" s="115"/>
      <c r="I136" s="115"/>
      <c r="J136" s="115"/>
      <c r="K136" s="122"/>
      <c r="L136" s="115"/>
      <c r="M136" s="115"/>
      <c r="N136" s="115"/>
      <c r="O136" s="115"/>
      <c r="P136" s="115"/>
      <c r="Q136" s="115"/>
      <c r="R136" s="115"/>
      <c r="S136" s="115"/>
      <c r="T136" s="115"/>
      <c r="U136" s="115"/>
      <c r="V136" s="115"/>
      <c r="W136" s="115"/>
      <c r="X136" s="115"/>
      <c r="Y136" s="116"/>
      <c r="Z136" s="115"/>
      <c r="AA136" s="115"/>
      <c r="AB136" s="117"/>
      <c r="AC136" s="115"/>
    </row>
    <row r="137" spans="1:29" ht="15.75">
      <c r="A137" s="115"/>
      <c r="B137" s="115"/>
      <c r="C137" s="115"/>
      <c r="D137" s="115"/>
      <c r="E137" s="115"/>
      <c r="F137" s="115"/>
      <c r="G137" s="115"/>
      <c r="H137" s="115"/>
      <c r="I137" s="115"/>
      <c r="J137" s="115"/>
      <c r="K137" s="122"/>
      <c r="L137" s="115"/>
      <c r="M137" s="115"/>
      <c r="N137" s="115"/>
      <c r="O137" s="115"/>
      <c r="P137" s="115"/>
      <c r="Q137" s="115"/>
      <c r="R137" s="115"/>
      <c r="S137" s="115"/>
      <c r="T137" s="115"/>
      <c r="U137" s="115"/>
      <c r="V137" s="115"/>
      <c r="W137" s="115"/>
      <c r="X137" s="115"/>
      <c r="Y137" s="116"/>
      <c r="Z137" s="115"/>
      <c r="AA137" s="115"/>
      <c r="AB137" s="117"/>
      <c r="AC137" s="115"/>
    </row>
    <row r="138" spans="1:29" ht="15.75">
      <c r="A138" s="115"/>
      <c r="B138" s="115"/>
      <c r="C138" s="115"/>
      <c r="D138" s="115"/>
      <c r="E138" s="115"/>
      <c r="F138" s="115"/>
      <c r="G138" s="115"/>
      <c r="H138" s="115"/>
      <c r="I138" s="115"/>
      <c r="J138" s="115"/>
      <c r="K138" s="122"/>
      <c r="L138" s="115"/>
      <c r="M138" s="115"/>
      <c r="N138" s="115"/>
      <c r="O138" s="115"/>
      <c r="P138" s="115"/>
      <c r="Q138" s="115"/>
      <c r="R138" s="115"/>
      <c r="S138" s="115"/>
      <c r="T138" s="115"/>
      <c r="U138" s="115"/>
      <c r="V138" s="115"/>
      <c r="W138" s="115"/>
      <c r="X138" s="115"/>
      <c r="Y138" s="116"/>
      <c r="Z138" s="115"/>
      <c r="AA138" s="115"/>
      <c r="AB138" s="117"/>
      <c r="AC138" s="115"/>
    </row>
    <row r="139" spans="1:29" ht="15.75">
      <c r="A139" s="115"/>
      <c r="B139" s="115"/>
      <c r="C139" s="115"/>
      <c r="D139" s="115"/>
      <c r="E139" s="115"/>
      <c r="F139" s="115"/>
      <c r="G139" s="115"/>
      <c r="H139" s="115"/>
      <c r="I139" s="115"/>
      <c r="J139" s="115"/>
      <c r="K139" s="122"/>
      <c r="L139" s="115"/>
      <c r="M139" s="115"/>
      <c r="N139" s="115"/>
      <c r="O139" s="115"/>
      <c r="P139" s="115"/>
      <c r="Q139" s="115"/>
      <c r="R139" s="115"/>
      <c r="S139" s="115"/>
      <c r="T139" s="115"/>
      <c r="U139" s="115"/>
      <c r="V139" s="115"/>
      <c r="W139" s="115"/>
      <c r="X139" s="115"/>
      <c r="Y139" s="116"/>
      <c r="Z139" s="115"/>
      <c r="AA139" s="115"/>
      <c r="AB139" s="117"/>
      <c r="AC139" s="115"/>
    </row>
    <row r="140" spans="1:29" ht="15.75">
      <c r="A140" s="115"/>
      <c r="B140" s="115"/>
      <c r="C140" s="115"/>
      <c r="D140" s="115"/>
      <c r="E140" s="115"/>
      <c r="F140" s="115"/>
      <c r="G140" s="115"/>
      <c r="H140" s="115"/>
      <c r="I140" s="115"/>
      <c r="J140" s="115"/>
      <c r="K140" s="122"/>
      <c r="L140" s="115"/>
      <c r="M140" s="115"/>
      <c r="N140" s="115"/>
      <c r="O140" s="115"/>
      <c r="P140" s="115"/>
      <c r="Q140" s="115"/>
      <c r="R140" s="115"/>
      <c r="S140" s="115"/>
      <c r="T140" s="115"/>
      <c r="U140" s="115"/>
      <c r="V140" s="115"/>
      <c r="W140" s="115"/>
      <c r="X140" s="115"/>
      <c r="Y140" s="116"/>
      <c r="Z140" s="115"/>
      <c r="AA140" s="115"/>
      <c r="AB140" s="117"/>
      <c r="AC140" s="115"/>
    </row>
    <row r="141" spans="1:29" ht="15.75">
      <c r="A141" s="115"/>
      <c r="B141" s="115"/>
      <c r="C141" s="115"/>
      <c r="D141" s="115"/>
      <c r="E141" s="115"/>
      <c r="F141" s="115"/>
      <c r="G141" s="115"/>
      <c r="H141" s="115"/>
      <c r="I141" s="115"/>
      <c r="J141" s="115"/>
      <c r="K141" s="122"/>
      <c r="L141" s="115"/>
      <c r="M141" s="115"/>
      <c r="N141" s="115"/>
      <c r="O141" s="115"/>
      <c r="P141" s="115"/>
      <c r="Q141" s="115"/>
      <c r="R141" s="115"/>
      <c r="S141" s="115"/>
      <c r="T141" s="115"/>
      <c r="U141" s="115"/>
      <c r="V141" s="115"/>
      <c r="W141" s="115"/>
      <c r="X141" s="115"/>
      <c r="Y141" s="116"/>
      <c r="Z141" s="115"/>
      <c r="AA141" s="115"/>
      <c r="AB141" s="117"/>
      <c r="AC141" s="115"/>
    </row>
    <row r="142" spans="1:29" ht="15.75">
      <c r="A142" s="115"/>
      <c r="B142" s="115"/>
      <c r="C142" s="115"/>
      <c r="D142" s="115"/>
      <c r="E142" s="115"/>
      <c r="F142" s="115"/>
      <c r="G142" s="115"/>
      <c r="H142" s="115"/>
      <c r="I142" s="115"/>
      <c r="J142" s="115"/>
      <c r="K142" s="122"/>
      <c r="L142" s="115"/>
      <c r="M142" s="115"/>
      <c r="N142" s="115"/>
      <c r="O142" s="115"/>
      <c r="P142" s="115"/>
      <c r="Q142" s="115"/>
      <c r="R142" s="115"/>
      <c r="S142" s="115"/>
      <c r="T142" s="115"/>
      <c r="U142" s="115"/>
      <c r="V142" s="115"/>
      <c r="W142" s="115"/>
      <c r="X142" s="115"/>
      <c r="Y142" s="116"/>
      <c r="Z142" s="115"/>
      <c r="AA142" s="115"/>
      <c r="AB142" s="117"/>
      <c r="AC142" s="115"/>
    </row>
    <row r="143" spans="1:29" ht="15.75">
      <c r="A143" s="115"/>
      <c r="B143" s="115"/>
      <c r="C143" s="115"/>
      <c r="D143" s="115"/>
      <c r="E143" s="115"/>
      <c r="F143" s="115"/>
      <c r="G143" s="115"/>
      <c r="H143" s="115"/>
      <c r="I143" s="115"/>
      <c r="J143" s="115"/>
      <c r="K143" s="122"/>
      <c r="L143" s="115"/>
      <c r="M143" s="115"/>
      <c r="N143" s="115"/>
      <c r="O143" s="115"/>
      <c r="P143" s="115"/>
      <c r="Q143" s="115"/>
      <c r="R143" s="115"/>
      <c r="S143" s="115"/>
      <c r="T143" s="115"/>
      <c r="U143" s="115"/>
      <c r="V143" s="115"/>
      <c r="W143" s="115"/>
      <c r="X143" s="115"/>
      <c r="Y143" s="116"/>
      <c r="Z143" s="115"/>
      <c r="AA143" s="115"/>
      <c r="AB143" s="117"/>
      <c r="AC143" s="115"/>
    </row>
    <row r="144" spans="1:29" ht="15.75">
      <c r="A144" s="115"/>
      <c r="B144" s="115"/>
      <c r="C144" s="115"/>
      <c r="D144" s="115"/>
      <c r="E144" s="115"/>
      <c r="F144" s="115"/>
      <c r="G144" s="115"/>
      <c r="H144" s="115"/>
      <c r="I144" s="115"/>
      <c r="J144" s="115"/>
      <c r="K144" s="122"/>
      <c r="L144" s="115"/>
      <c r="M144" s="115"/>
      <c r="N144" s="115"/>
      <c r="O144" s="115"/>
      <c r="P144" s="115"/>
      <c r="Q144" s="115"/>
      <c r="R144" s="115"/>
      <c r="S144" s="115"/>
      <c r="T144" s="115"/>
      <c r="U144" s="115"/>
      <c r="V144" s="115"/>
      <c r="W144" s="115"/>
      <c r="X144" s="115"/>
      <c r="Y144" s="116"/>
      <c r="Z144" s="115"/>
      <c r="AA144" s="115"/>
      <c r="AB144" s="117"/>
      <c r="AC144" s="115"/>
    </row>
    <row r="145" spans="1:29" ht="15.75">
      <c r="A145" s="115"/>
      <c r="B145" s="115"/>
      <c r="C145" s="115"/>
      <c r="D145" s="115"/>
      <c r="E145" s="115"/>
      <c r="F145" s="115"/>
      <c r="G145" s="115"/>
      <c r="H145" s="115"/>
      <c r="I145" s="115"/>
      <c r="J145" s="115"/>
      <c r="K145" s="122"/>
      <c r="L145" s="115"/>
      <c r="M145" s="115"/>
      <c r="N145" s="115"/>
      <c r="O145" s="115"/>
      <c r="P145" s="115"/>
      <c r="Q145" s="115"/>
      <c r="R145" s="115"/>
      <c r="S145" s="115"/>
      <c r="T145" s="115"/>
      <c r="U145" s="115"/>
      <c r="V145" s="115"/>
      <c r="W145" s="115"/>
      <c r="X145" s="115"/>
      <c r="Y145" s="116"/>
      <c r="Z145" s="115"/>
      <c r="AA145" s="115"/>
      <c r="AB145" s="117"/>
      <c r="AC145" s="115"/>
    </row>
    <row r="146" spans="1:29" ht="15.75">
      <c r="A146" s="115"/>
      <c r="B146" s="115"/>
      <c r="C146" s="115"/>
      <c r="D146" s="115"/>
      <c r="E146" s="115"/>
      <c r="F146" s="115"/>
      <c r="G146" s="115"/>
      <c r="H146" s="115"/>
      <c r="I146" s="115"/>
      <c r="J146" s="115"/>
      <c r="K146" s="122"/>
      <c r="L146" s="115"/>
      <c r="M146" s="115"/>
      <c r="N146" s="115"/>
      <c r="O146" s="115"/>
      <c r="P146" s="115"/>
      <c r="Q146" s="115"/>
      <c r="R146" s="115"/>
      <c r="S146" s="115"/>
      <c r="T146" s="115"/>
      <c r="U146" s="115"/>
      <c r="V146" s="115"/>
      <c r="W146" s="115"/>
      <c r="X146" s="115"/>
      <c r="Y146" s="116"/>
      <c r="Z146" s="115"/>
      <c r="AA146" s="115"/>
      <c r="AB146" s="117"/>
      <c r="AC146" s="115"/>
    </row>
    <row r="147" spans="1:29" ht="15.75">
      <c r="A147" s="115"/>
      <c r="B147" s="115"/>
      <c r="C147" s="115"/>
      <c r="D147" s="115"/>
      <c r="E147" s="115"/>
      <c r="F147" s="115"/>
      <c r="G147" s="115"/>
      <c r="H147" s="115"/>
      <c r="I147" s="115"/>
      <c r="J147" s="115"/>
      <c r="K147" s="122"/>
      <c r="L147" s="115"/>
      <c r="M147" s="115"/>
      <c r="N147" s="115"/>
      <c r="O147" s="115"/>
      <c r="P147" s="115"/>
      <c r="Q147" s="115"/>
      <c r="R147" s="115"/>
      <c r="S147" s="115"/>
      <c r="T147" s="115"/>
      <c r="U147" s="115"/>
      <c r="V147" s="115"/>
      <c r="W147" s="115"/>
      <c r="X147" s="115"/>
      <c r="Y147" s="116"/>
      <c r="Z147" s="115"/>
      <c r="AA147" s="115"/>
      <c r="AB147" s="117"/>
      <c r="AC147" s="115"/>
    </row>
    <row r="148" spans="1:29" ht="15.75">
      <c r="A148" s="115"/>
      <c r="B148" s="115"/>
      <c r="C148" s="115"/>
      <c r="D148" s="115"/>
      <c r="E148" s="115"/>
      <c r="F148" s="115"/>
      <c r="G148" s="115"/>
      <c r="H148" s="115"/>
      <c r="I148" s="115"/>
      <c r="J148" s="115"/>
      <c r="K148" s="122"/>
      <c r="L148" s="115"/>
      <c r="M148" s="115"/>
      <c r="N148" s="115"/>
      <c r="O148" s="115"/>
      <c r="P148" s="115"/>
      <c r="Q148" s="115"/>
      <c r="R148" s="115"/>
      <c r="S148" s="115"/>
      <c r="T148" s="115"/>
      <c r="U148" s="115"/>
      <c r="V148" s="115"/>
      <c r="W148" s="115"/>
      <c r="X148" s="115"/>
      <c r="Y148" s="116"/>
      <c r="Z148" s="115"/>
      <c r="AA148" s="115"/>
      <c r="AB148" s="117"/>
      <c r="AC148" s="115"/>
    </row>
    <row r="149" spans="1:29" ht="15.75">
      <c r="A149" s="115"/>
      <c r="B149" s="115"/>
      <c r="C149" s="115"/>
      <c r="D149" s="115"/>
      <c r="E149" s="115"/>
      <c r="F149" s="115"/>
      <c r="G149" s="115"/>
      <c r="H149" s="115"/>
      <c r="I149" s="115"/>
      <c r="J149" s="115"/>
      <c r="K149" s="122"/>
      <c r="L149" s="115"/>
      <c r="M149" s="115"/>
      <c r="N149" s="115"/>
      <c r="O149" s="115"/>
      <c r="P149" s="115"/>
      <c r="Q149" s="115"/>
      <c r="R149" s="115"/>
      <c r="S149" s="115"/>
      <c r="T149" s="115"/>
      <c r="U149" s="115"/>
      <c r="V149" s="115"/>
      <c r="W149" s="115"/>
      <c r="X149" s="115"/>
      <c r="Y149" s="116"/>
      <c r="Z149" s="115"/>
      <c r="AA149" s="115"/>
      <c r="AB149" s="117"/>
      <c r="AC149" s="115"/>
    </row>
    <row r="150" spans="1:29" ht="15.75">
      <c r="A150" s="115"/>
      <c r="B150" s="115"/>
      <c r="C150" s="115"/>
      <c r="D150" s="115"/>
      <c r="E150" s="115"/>
      <c r="F150" s="115"/>
      <c r="G150" s="115"/>
      <c r="H150" s="115"/>
      <c r="I150" s="115"/>
      <c r="J150" s="115"/>
      <c r="K150" s="122"/>
      <c r="L150" s="115"/>
      <c r="M150" s="115"/>
      <c r="N150" s="115"/>
      <c r="O150" s="115"/>
      <c r="P150" s="115"/>
      <c r="Q150" s="115"/>
      <c r="R150" s="115"/>
      <c r="S150" s="115"/>
      <c r="T150" s="115"/>
      <c r="U150" s="115"/>
      <c r="V150" s="115"/>
      <c r="W150" s="115"/>
      <c r="X150" s="115"/>
      <c r="Y150" s="115"/>
      <c r="Z150" s="115"/>
      <c r="AA150" s="115"/>
      <c r="AB150" s="117"/>
      <c r="AC150" s="115"/>
    </row>
    <row r="151" spans="1:29" ht="15.75">
      <c r="A151" s="115"/>
      <c r="B151" s="115"/>
      <c r="C151" s="115"/>
      <c r="D151" s="115"/>
      <c r="E151" s="115"/>
      <c r="F151" s="115"/>
      <c r="G151" s="115"/>
      <c r="H151" s="115"/>
      <c r="I151" s="115"/>
      <c r="J151" s="115"/>
      <c r="K151" s="122"/>
      <c r="L151" s="115"/>
      <c r="M151" s="115"/>
      <c r="N151" s="115"/>
      <c r="O151" s="115"/>
      <c r="P151" s="115"/>
      <c r="Q151" s="115"/>
      <c r="R151" s="115"/>
      <c r="S151" s="115"/>
      <c r="T151" s="115"/>
      <c r="U151" s="115"/>
      <c r="V151" s="115"/>
      <c r="W151" s="115"/>
      <c r="X151" s="115"/>
      <c r="Y151" s="115"/>
      <c r="Z151" s="115"/>
      <c r="AA151" s="115"/>
      <c r="AB151" s="117"/>
      <c r="AC151" s="115"/>
    </row>
    <row r="152" spans="1:29" ht="15.75">
      <c r="A152" s="115"/>
      <c r="B152" s="115"/>
      <c r="C152" s="115"/>
      <c r="D152" s="115"/>
      <c r="E152" s="115"/>
      <c r="F152" s="115"/>
      <c r="G152" s="115"/>
      <c r="H152" s="115"/>
      <c r="I152" s="115"/>
      <c r="J152" s="115"/>
      <c r="K152" s="122"/>
      <c r="L152" s="115"/>
      <c r="M152" s="115"/>
      <c r="N152" s="115"/>
      <c r="O152" s="115"/>
      <c r="P152" s="115"/>
      <c r="Q152" s="115"/>
      <c r="R152" s="115"/>
      <c r="S152" s="115"/>
      <c r="T152" s="115"/>
      <c r="U152" s="115"/>
      <c r="V152" s="115"/>
      <c r="W152" s="115"/>
      <c r="X152" s="115"/>
      <c r="Y152" s="116"/>
      <c r="Z152" s="115"/>
      <c r="AA152" s="115"/>
      <c r="AB152" s="117"/>
      <c r="AC152" s="115"/>
    </row>
    <row r="153" spans="1:29" ht="15.75">
      <c r="A153" s="115"/>
      <c r="B153" s="115"/>
      <c r="C153" s="115"/>
      <c r="D153" s="115"/>
      <c r="E153" s="115"/>
      <c r="F153" s="115"/>
      <c r="G153" s="115"/>
      <c r="H153" s="115"/>
      <c r="I153" s="115"/>
      <c r="J153" s="115"/>
      <c r="K153" s="122"/>
      <c r="L153" s="115"/>
      <c r="M153" s="115"/>
      <c r="N153" s="115"/>
      <c r="O153" s="115"/>
      <c r="P153" s="115"/>
      <c r="Q153" s="115"/>
      <c r="R153" s="115"/>
      <c r="S153" s="115"/>
      <c r="T153" s="115"/>
      <c r="U153" s="115"/>
      <c r="V153" s="115"/>
      <c r="W153" s="115"/>
      <c r="X153" s="115"/>
      <c r="Y153" s="116"/>
      <c r="Z153" s="115"/>
      <c r="AA153" s="115"/>
      <c r="AB153" s="117"/>
      <c r="AC153" s="115"/>
    </row>
    <row r="154" spans="1:29" ht="15.75">
      <c r="A154" s="115"/>
      <c r="B154" s="115"/>
      <c r="C154" s="115"/>
      <c r="D154" s="115"/>
      <c r="E154" s="115"/>
      <c r="F154" s="115"/>
      <c r="G154" s="115"/>
      <c r="H154" s="115"/>
      <c r="I154" s="115"/>
      <c r="J154" s="115"/>
      <c r="K154" s="122"/>
      <c r="L154" s="115"/>
      <c r="M154" s="115"/>
      <c r="N154" s="115"/>
      <c r="O154" s="115"/>
      <c r="P154" s="115"/>
      <c r="Q154" s="115"/>
      <c r="R154" s="115"/>
      <c r="S154" s="115"/>
      <c r="T154" s="115"/>
      <c r="U154" s="115"/>
      <c r="V154" s="115"/>
      <c r="W154" s="115"/>
      <c r="X154" s="115"/>
      <c r="Y154" s="116"/>
      <c r="Z154" s="115"/>
      <c r="AA154" s="115"/>
      <c r="AB154" s="117"/>
      <c r="AC154" s="115"/>
    </row>
    <row r="155" spans="1:29" ht="15.75">
      <c r="A155" s="115"/>
      <c r="B155" s="115"/>
      <c r="C155" s="115"/>
      <c r="D155" s="115"/>
      <c r="E155" s="115"/>
      <c r="F155" s="115"/>
      <c r="G155" s="115"/>
      <c r="H155" s="115"/>
      <c r="I155" s="115"/>
      <c r="J155" s="115"/>
      <c r="K155" s="122"/>
      <c r="L155" s="115"/>
      <c r="M155" s="115"/>
      <c r="N155" s="115"/>
      <c r="O155" s="115"/>
      <c r="P155" s="115"/>
      <c r="Q155" s="115"/>
      <c r="R155" s="115"/>
      <c r="S155" s="115"/>
      <c r="T155" s="115"/>
      <c r="U155" s="115"/>
      <c r="V155" s="115"/>
      <c r="W155" s="115"/>
      <c r="X155" s="115"/>
      <c r="Y155" s="116"/>
      <c r="Z155" s="115"/>
      <c r="AA155" s="115"/>
      <c r="AB155" s="117"/>
      <c r="AC155" s="115"/>
    </row>
    <row r="156" spans="1:29" ht="15.75">
      <c r="A156" s="115"/>
      <c r="B156" s="115"/>
      <c r="C156" s="115"/>
      <c r="D156" s="115"/>
      <c r="E156" s="115"/>
      <c r="F156" s="115"/>
      <c r="G156" s="115"/>
      <c r="H156" s="115"/>
      <c r="I156" s="115"/>
      <c r="J156" s="115"/>
      <c r="K156" s="122"/>
      <c r="L156" s="115"/>
      <c r="M156" s="115"/>
      <c r="N156" s="115"/>
      <c r="O156" s="115"/>
      <c r="P156" s="115"/>
      <c r="Q156" s="115"/>
      <c r="R156" s="115"/>
      <c r="S156" s="115"/>
      <c r="T156" s="115"/>
      <c r="U156" s="115"/>
      <c r="V156" s="115"/>
      <c r="W156" s="115"/>
      <c r="X156" s="115"/>
      <c r="Y156" s="116"/>
      <c r="Z156" s="115"/>
      <c r="AA156" s="115"/>
      <c r="AB156" s="117"/>
      <c r="AC156" s="115"/>
    </row>
    <row r="157" spans="1:29" ht="15.75">
      <c r="A157" s="115"/>
      <c r="B157" s="115"/>
      <c r="C157" s="115"/>
      <c r="D157" s="115"/>
      <c r="E157" s="115"/>
      <c r="F157" s="115"/>
      <c r="G157" s="115"/>
      <c r="H157" s="115"/>
      <c r="I157" s="115"/>
      <c r="J157" s="115"/>
      <c r="K157" s="122"/>
      <c r="L157" s="115"/>
      <c r="M157" s="115"/>
      <c r="N157" s="115"/>
      <c r="O157" s="115"/>
      <c r="P157" s="115"/>
      <c r="Q157" s="115"/>
      <c r="R157" s="115"/>
      <c r="S157" s="115"/>
      <c r="T157" s="115"/>
      <c r="U157" s="115"/>
      <c r="V157" s="115"/>
      <c r="W157" s="115"/>
      <c r="X157" s="115"/>
      <c r="Y157" s="116"/>
      <c r="Z157" s="115"/>
      <c r="AA157" s="115"/>
      <c r="AB157" s="117"/>
      <c r="AC157" s="115"/>
    </row>
    <row r="158" spans="1:29" ht="15.75">
      <c r="A158" s="115"/>
      <c r="B158" s="115"/>
      <c r="C158" s="115"/>
      <c r="D158" s="115"/>
      <c r="E158" s="115"/>
      <c r="F158" s="115"/>
      <c r="G158" s="115"/>
      <c r="H158" s="115"/>
      <c r="I158" s="115"/>
      <c r="J158" s="115"/>
      <c r="K158" s="122"/>
      <c r="L158" s="115"/>
      <c r="M158" s="115"/>
      <c r="N158" s="115"/>
      <c r="O158" s="115"/>
      <c r="P158" s="115"/>
      <c r="Q158" s="115"/>
      <c r="R158" s="115"/>
      <c r="S158" s="115"/>
      <c r="T158" s="115"/>
      <c r="U158" s="115"/>
      <c r="V158" s="115"/>
      <c r="W158" s="115"/>
      <c r="X158" s="115"/>
      <c r="Y158" s="116"/>
      <c r="Z158" s="115"/>
      <c r="AA158" s="115"/>
      <c r="AB158" s="117"/>
      <c r="AC158" s="115"/>
    </row>
    <row r="159" spans="1:29" ht="15.75">
      <c r="A159" s="115"/>
      <c r="B159" s="115"/>
      <c r="C159" s="115"/>
      <c r="D159" s="115"/>
      <c r="E159" s="115"/>
      <c r="F159" s="115"/>
      <c r="G159" s="115"/>
      <c r="H159" s="115"/>
      <c r="I159" s="115"/>
      <c r="J159" s="115"/>
      <c r="K159" s="122"/>
      <c r="L159" s="115"/>
      <c r="M159" s="115"/>
      <c r="N159" s="115"/>
      <c r="O159" s="115"/>
      <c r="P159" s="115"/>
      <c r="Q159" s="115"/>
      <c r="R159" s="115"/>
      <c r="S159" s="115"/>
      <c r="T159" s="115"/>
      <c r="U159" s="115"/>
      <c r="V159" s="115"/>
      <c r="W159" s="115"/>
      <c r="X159" s="115"/>
      <c r="Y159" s="116"/>
      <c r="Z159" s="115"/>
      <c r="AA159" s="115"/>
      <c r="AB159" s="117"/>
      <c r="AC159" s="115"/>
    </row>
    <row r="160" spans="1:29" ht="15.75">
      <c r="A160" s="115"/>
      <c r="B160" s="115"/>
      <c r="C160" s="115"/>
      <c r="D160" s="115"/>
      <c r="E160" s="115"/>
      <c r="F160" s="115"/>
      <c r="G160" s="115"/>
      <c r="H160" s="115"/>
      <c r="I160" s="115"/>
      <c r="J160" s="115"/>
      <c r="K160" s="122"/>
      <c r="L160" s="115"/>
      <c r="M160" s="115"/>
      <c r="N160" s="115"/>
      <c r="O160" s="115"/>
      <c r="P160" s="115"/>
      <c r="Q160" s="115"/>
      <c r="R160" s="115"/>
      <c r="S160" s="115"/>
      <c r="T160" s="115"/>
      <c r="U160" s="115"/>
      <c r="V160" s="115"/>
      <c r="W160" s="115"/>
      <c r="X160" s="115"/>
      <c r="Y160" s="116"/>
      <c r="Z160" s="115"/>
      <c r="AA160" s="115"/>
      <c r="AB160" s="117"/>
      <c r="AC160" s="115"/>
    </row>
    <row r="161" spans="1:29" ht="15.75">
      <c r="A161" s="115"/>
      <c r="B161" s="115"/>
      <c r="C161" s="115"/>
      <c r="D161" s="115"/>
      <c r="E161" s="115"/>
      <c r="F161" s="115"/>
      <c r="G161" s="115"/>
      <c r="H161" s="115"/>
      <c r="I161" s="115"/>
      <c r="J161" s="115"/>
      <c r="K161" s="122"/>
      <c r="L161" s="115"/>
      <c r="M161" s="115"/>
      <c r="N161" s="115"/>
      <c r="O161" s="115"/>
      <c r="P161" s="115"/>
      <c r="Q161" s="115"/>
      <c r="R161" s="115"/>
      <c r="S161" s="115"/>
      <c r="T161" s="115"/>
      <c r="U161" s="115"/>
      <c r="V161" s="115"/>
      <c r="W161" s="115"/>
      <c r="X161" s="115"/>
      <c r="Y161" s="116"/>
      <c r="Z161" s="115"/>
      <c r="AA161" s="115"/>
      <c r="AB161" s="117"/>
      <c r="AC161" s="115"/>
    </row>
    <row r="162" spans="1:29" ht="15.75">
      <c r="A162" s="115"/>
      <c r="B162" s="115"/>
      <c r="C162" s="115"/>
      <c r="D162" s="115"/>
      <c r="E162" s="115"/>
      <c r="F162" s="115"/>
      <c r="G162" s="115"/>
      <c r="H162" s="115"/>
      <c r="I162" s="115"/>
      <c r="J162" s="115"/>
      <c r="K162" s="122"/>
      <c r="L162" s="115"/>
      <c r="M162" s="115"/>
      <c r="N162" s="115"/>
      <c r="O162" s="115"/>
      <c r="P162" s="115"/>
      <c r="Q162" s="115"/>
      <c r="R162" s="115"/>
      <c r="S162" s="115"/>
      <c r="T162" s="115"/>
      <c r="U162" s="115"/>
      <c r="V162" s="115"/>
      <c r="W162" s="115"/>
      <c r="X162" s="115"/>
      <c r="Y162" s="116"/>
      <c r="Z162" s="115"/>
      <c r="AA162" s="115"/>
      <c r="AB162" s="117"/>
      <c r="AC162" s="115"/>
    </row>
    <row r="163" spans="1:29" ht="15.75">
      <c r="A163" s="115"/>
      <c r="B163" s="115"/>
      <c r="C163" s="115"/>
      <c r="D163" s="115"/>
      <c r="E163" s="115"/>
      <c r="F163" s="115"/>
      <c r="G163" s="115"/>
      <c r="H163" s="115"/>
      <c r="I163" s="115"/>
      <c r="J163" s="115"/>
      <c r="K163" s="122"/>
      <c r="L163" s="115"/>
      <c r="M163" s="115"/>
      <c r="N163" s="115"/>
      <c r="O163" s="115"/>
      <c r="P163" s="115"/>
      <c r="Q163" s="115"/>
      <c r="R163" s="115"/>
      <c r="S163" s="115"/>
      <c r="T163" s="115"/>
      <c r="U163" s="115"/>
      <c r="V163" s="115"/>
      <c r="W163" s="115"/>
      <c r="X163" s="115"/>
      <c r="Y163" s="116"/>
      <c r="Z163" s="115"/>
      <c r="AA163" s="115"/>
      <c r="AB163" s="117"/>
      <c r="AC163" s="115"/>
    </row>
    <row r="164" spans="1:29" ht="15.75">
      <c r="A164" s="115"/>
      <c r="B164" s="115"/>
      <c r="C164" s="115"/>
      <c r="D164" s="115"/>
      <c r="E164" s="115"/>
      <c r="F164" s="115"/>
      <c r="G164" s="115"/>
      <c r="H164" s="115"/>
      <c r="I164" s="115"/>
      <c r="J164" s="115"/>
      <c r="K164" s="122"/>
      <c r="L164" s="115"/>
      <c r="M164" s="115"/>
      <c r="N164" s="115"/>
      <c r="O164" s="115"/>
      <c r="P164" s="115"/>
      <c r="Q164" s="115"/>
      <c r="R164" s="115"/>
      <c r="S164" s="115"/>
      <c r="T164" s="115"/>
      <c r="U164" s="115"/>
      <c r="V164" s="115"/>
      <c r="W164" s="115"/>
      <c r="X164" s="115"/>
      <c r="Y164" s="116"/>
      <c r="Z164" s="115"/>
      <c r="AA164" s="115"/>
      <c r="AB164" s="117"/>
      <c r="AC164" s="115"/>
    </row>
    <row r="165" spans="1:29" ht="15.75">
      <c r="A165" s="115"/>
      <c r="B165" s="115"/>
      <c r="C165" s="115"/>
      <c r="D165" s="115"/>
      <c r="E165" s="115"/>
      <c r="F165" s="115"/>
      <c r="G165" s="115"/>
      <c r="H165" s="115"/>
      <c r="I165" s="115"/>
      <c r="J165" s="115"/>
      <c r="K165" s="122"/>
      <c r="L165" s="115"/>
      <c r="M165" s="115"/>
      <c r="N165" s="115"/>
      <c r="O165" s="115"/>
      <c r="P165" s="115"/>
      <c r="Q165" s="115"/>
      <c r="R165" s="115"/>
      <c r="S165" s="115"/>
      <c r="T165" s="115"/>
      <c r="U165" s="115"/>
      <c r="V165" s="115"/>
      <c r="W165" s="115"/>
      <c r="X165" s="115"/>
      <c r="Y165" s="116"/>
      <c r="Z165" s="115"/>
      <c r="AA165" s="115"/>
      <c r="AB165" s="117"/>
      <c r="AC165" s="115"/>
    </row>
    <row r="166" spans="1:29" ht="15.75">
      <c r="A166" s="115"/>
      <c r="B166" s="115"/>
      <c r="C166" s="115"/>
      <c r="D166" s="115"/>
      <c r="E166" s="115"/>
      <c r="F166" s="115"/>
      <c r="G166" s="115"/>
      <c r="H166" s="115"/>
      <c r="I166" s="115"/>
      <c r="J166" s="115"/>
      <c r="K166" s="122"/>
      <c r="L166" s="115"/>
      <c r="M166" s="115"/>
      <c r="N166" s="115"/>
      <c r="O166" s="115"/>
      <c r="P166" s="115"/>
      <c r="Q166" s="115"/>
      <c r="R166" s="115"/>
      <c r="S166" s="115"/>
      <c r="T166" s="115"/>
      <c r="U166" s="115"/>
      <c r="V166" s="115"/>
      <c r="W166" s="115"/>
      <c r="X166" s="115"/>
      <c r="Y166" s="116"/>
      <c r="Z166" s="115"/>
      <c r="AA166" s="115"/>
      <c r="AB166" s="117"/>
      <c r="AC166" s="115"/>
    </row>
    <row r="167" spans="1:29" ht="15.75">
      <c r="A167" s="115"/>
      <c r="B167" s="115"/>
      <c r="C167" s="115"/>
      <c r="D167" s="115"/>
      <c r="E167" s="115"/>
      <c r="F167" s="115"/>
      <c r="G167" s="115"/>
      <c r="H167" s="115"/>
      <c r="I167" s="115"/>
      <c r="J167" s="115"/>
      <c r="K167" s="122"/>
      <c r="L167" s="115"/>
      <c r="M167" s="115"/>
      <c r="N167" s="115"/>
      <c r="O167" s="115"/>
      <c r="P167" s="115"/>
      <c r="Q167" s="115"/>
      <c r="R167" s="115"/>
      <c r="S167" s="115"/>
      <c r="T167" s="115"/>
      <c r="U167" s="115"/>
      <c r="V167" s="115"/>
      <c r="W167" s="115"/>
      <c r="X167" s="115"/>
      <c r="Y167" s="116"/>
      <c r="Z167" s="115"/>
      <c r="AA167" s="115"/>
      <c r="AB167" s="117"/>
      <c r="AC167" s="115"/>
    </row>
    <row r="168" spans="1:29" ht="15.75">
      <c r="A168" s="115"/>
      <c r="B168" s="115"/>
      <c r="C168" s="115"/>
      <c r="D168" s="115"/>
      <c r="E168" s="115"/>
      <c r="F168" s="115"/>
      <c r="G168" s="115"/>
      <c r="H168" s="115"/>
      <c r="I168" s="115"/>
      <c r="J168" s="115"/>
      <c r="K168" s="122"/>
      <c r="L168" s="115"/>
      <c r="M168" s="115"/>
      <c r="N168" s="115"/>
      <c r="O168" s="115"/>
      <c r="P168" s="115"/>
      <c r="Q168" s="115"/>
      <c r="R168" s="115"/>
      <c r="S168" s="115"/>
      <c r="T168" s="115"/>
      <c r="U168" s="115"/>
      <c r="V168" s="115"/>
      <c r="W168" s="115"/>
      <c r="X168" s="115"/>
      <c r="Y168" s="116"/>
      <c r="Z168" s="115"/>
      <c r="AA168" s="115"/>
      <c r="AB168" s="117"/>
      <c r="AC168" s="115"/>
    </row>
    <row r="169" spans="1:29" ht="15.75">
      <c r="A169" s="115"/>
      <c r="B169" s="115"/>
      <c r="C169" s="115"/>
      <c r="D169" s="115"/>
      <c r="E169" s="115"/>
      <c r="F169" s="115"/>
      <c r="G169" s="115"/>
      <c r="H169" s="115"/>
      <c r="I169" s="115"/>
      <c r="J169" s="115"/>
      <c r="K169" s="122"/>
      <c r="L169" s="115"/>
      <c r="M169" s="115"/>
      <c r="N169" s="115"/>
      <c r="O169" s="115"/>
      <c r="P169" s="115"/>
      <c r="Q169" s="115"/>
      <c r="R169" s="115"/>
      <c r="S169" s="115"/>
      <c r="T169" s="115"/>
      <c r="U169" s="115"/>
      <c r="V169" s="115"/>
      <c r="W169" s="115"/>
      <c r="X169" s="115"/>
      <c r="Y169" s="116"/>
      <c r="Z169" s="115"/>
      <c r="AA169" s="115"/>
      <c r="AB169" s="117"/>
      <c r="AC169" s="115"/>
    </row>
    <row r="170" spans="1:29" ht="15.75">
      <c r="A170" s="115"/>
      <c r="B170" s="115"/>
      <c r="C170" s="115"/>
      <c r="D170" s="115"/>
      <c r="E170" s="115"/>
      <c r="F170" s="115"/>
      <c r="G170" s="115"/>
      <c r="H170" s="115"/>
      <c r="I170" s="115"/>
      <c r="J170" s="115"/>
      <c r="K170" s="122"/>
      <c r="L170" s="115"/>
      <c r="M170" s="115"/>
      <c r="N170" s="115"/>
      <c r="O170" s="115"/>
      <c r="P170" s="115"/>
      <c r="Q170" s="115"/>
      <c r="R170" s="115"/>
      <c r="S170" s="115"/>
      <c r="T170" s="115"/>
      <c r="U170" s="115"/>
      <c r="V170" s="115"/>
      <c r="W170" s="115"/>
      <c r="X170" s="115"/>
      <c r="Y170" s="115"/>
      <c r="Z170" s="115"/>
      <c r="AA170" s="115"/>
      <c r="AB170" s="117"/>
      <c r="AC170" s="115"/>
    </row>
    <row r="171" spans="1:29" ht="15.75">
      <c r="A171" s="115"/>
      <c r="B171" s="115"/>
      <c r="C171" s="115"/>
      <c r="D171" s="115"/>
      <c r="E171" s="115"/>
      <c r="F171" s="115"/>
      <c r="G171" s="115"/>
      <c r="H171" s="115"/>
      <c r="I171" s="115"/>
      <c r="J171" s="115"/>
      <c r="K171" s="122"/>
      <c r="L171" s="115"/>
      <c r="M171" s="115"/>
      <c r="N171" s="115"/>
      <c r="O171" s="115"/>
      <c r="P171" s="115"/>
      <c r="Q171" s="115"/>
      <c r="R171" s="115"/>
      <c r="S171" s="115"/>
      <c r="T171" s="115"/>
      <c r="U171" s="115"/>
      <c r="V171" s="115"/>
      <c r="W171" s="115"/>
      <c r="X171" s="115"/>
      <c r="Y171" s="115"/>
      <c r="Z171" s="115"/>
      <c r="AA171" s="115"/>
      <c r="AB171" s="117"/>
      <c r="AC171" s="115"/>
    </row>
    <row r="172" spans="1:29" ht="15.75">
      <c r="A172" s="115"/>
      <c r="B172" s="115"/>
      <c r="C172" s="115"/>
      <c r="D172" s="115"/>
      <c r="E172" s="115"/>
      <c r="F172" s="115"/>
      <c r="G172" s="115"/>
      <c r="H172" s="115"/>
      <c r="I172" s="115"/>
      <c r="J172" s="115"/>
      <c r="K172" s="122"/>
      <c r="L172" s="115"/>
      <c r="M172" s="115"/>
      <c r="N172" s="115"/>
      <c r="O172" s="115"/>
      <c r="P172" s="115"/>
      <c r="Q172" s="115"/>
      <c r="R172" s="115"/>
      <c r="S172" s="115"/>
      <c r="T172" s="115"/>
      <c r="U172" s="115"/>
      <c r="V172" s="115"/>
      <c r="W172" s="115"/>
      <c r="X172" s="115"/>
      <c r="Y172" s="115"/>
      <c r="Z172" s="115"/>
      <c r="AA172" s="115"/>
      <c r="AB172" s="117"/>
      <c r="AC172" s="115"/>
    </row>
    <row r="173" spans="1:29" ht="15.75">
      <c r="A173" s="115"/>
      <c r="B173" s="115"/>
      <c r="C173" s="115"/>
      <c r="D173" s="115"/>
      <c r="E173" s="115"/>
      <c r="F173" s="115"/>
      <c r="G173" s="115"/>
      <c r="H173" s="115"/>
      <c r="I173" s="115"/>
      <c r="J173" s="115"/>
      <c r="K173" s="122"/>
      <c r="L173" s="115"/>
      <c r="M173" s="115"/>
      <c r="N173" s="115"/>
      <c r="O173" s="115"/>
      <c r="P173" s="115"/>
      <c r="Q173" s="115"/>
      <c r="R173" s="115"/>
      <c r="S173" s="115"/>
      <c r="T173" s="115"/>
      <c r="U173" s="115"/>
      <c r="V173" s="115"/>
      <c r="W173" s="115"/>
      <c r="X173" s="115"/>
      <c r="Y173" s="116"/>
      <c r="Z173" s="115"/>
      <c r="AA173" s="115"/>
      <c r="AB173" s="117"/>
      <c r="AC173" s="115"/>
    </row>
    <row r="174" spans="1:29" ht="15.75">
      <c r="A174" s="115"/>
      <c r="B174" s="115"/>
      <c r="C174" s="115"/>
      <c r="D174" s="115"/>
      <c r="E174" s="115"/>
      <c r="F174" s="115"/>
      <c r="G174" s="115"/>
      <c r="H174" s="115"/>
      <c r="I174" s="115"/>
      <c r="J174" s="115"/>
      <c r="K174" s="122"/>
      <c r="L174" s="115"/>
      <c r="M174" s="115"/>
      <c r="N174" s="115"/>
      <c r="O174" s="115"/>
      <c r="P174" s="115"/>
      <c r="Q174" s="115"/>
      <c r="R174" s="115"/>
      <c r="S174" s="115"/>
      <c r="T174" s="115"/>
      <c r="U174" s="115"/>
      <c r="V174" s="115"/>
      <c r="W174" s="115"/>
      <c r="X174" s="115"/>
      <c r="Y174" s="116"/>
      <c r="Z174" s="115"/>
      <c r="AA174" s="115"/>
      <c r="AB174" s="117"/>
      <c r="AC174" s="115"/>
    </row>
    <row r="175" spans="1:29" ht="15.75">
      <c r="A175" s="115"/>
      <c r="B175" s="115"/>
      <c r="C175" s="115"/>
      <c r="D175" s="115"/>
      <c r="E175" s="115"/>
      <c r="F175" s="115"/>
      <c r="G175" s="115"/>
      <c r="H175" s="115"/>
      <c r="I175" s="115"/>
      <c r="J175" s="115"/>
      <c r="K175" s="122"/>
      <c r="L175" s="115"/>
      <c r="M175" s="115"/>
      <c r="N175" s="115"/>
      <c r="O175" s="115"/>
      <c r="P175" s="115"/>
      <c r="Q175" s="115"/>
      <c r="R175" s="115"/>
      <c r="S175" s="115"/>
      <c r="T175" s="115"/>
      <c r="U175" s="115"/>
      <c r="V175" s="115"/>
      <c r="W175" s="115"/>
      <c r="X175" s="115"/>
      <c r="Y175" s="116"/>
      <c r="Z175" s="115"/>
      <c r="AA175" s="115"/>
      <c r="AB175" s="117"/>
      <c r="AC175" s="115"/>
    </row>
    <row r="176" spans="1:29" ht="15.75">
      <c r="A176" s="115"/>
      <c r="B176" s="115"/>
      <c r="C176" s="115"/>
      <c r="D176" s="115"/>
      <c r="E176" s="115"/>
      <c r="F176" s="115"/>
      <c r="G176" s="115"/>
      <c r="H176" s="115"/>
      <c r="I176" s="115"/>
      <c r="J176" s="115"/>
      <c r="K176" s="122"/>
      <c r="L176" s="115"/>
      <c r="M176" s="115"/>
      <c r="N176" s="115"/>
      <c r="O176" s="115"/>
      <c r="P176" s="115"/>
      <c r="Q176" s="115"/>
      <c r="R176" s="115"/>
      <c r="S176" s="115"/>
      <c r="T176" s="115"/>
      <c r="U176" s="115"/>
      <c r="V176" s="115"/>
      <c r="W176" s="115"/>
      <c r="X176" s="115"/>
      <c r="Y176" s="116"/>
      <c r="Z176" s="115"/>
      <c r="AA176" s="115"/>
      <c r="AB176" s="117"/>
      <c r="AC176" s="115"/>
    </row>
    <row r="177" spans="1:29" ht="15.75">
      <c r="A177" s="115"/>
      <c r="B177" s="115"/>
      <c r="C177" s="115"/>
      <c r="D177" s="115"/>
      <c r="E177" s="115"/>
      <c r="F177" s="115"/>
      <c r="G177" s="115"/>
      <c r="H177" s="115"/>
      <c r="I177" s="115"/>
      <c r="J177" s="115"/>
      <c r="K177" s="122"/>
      <c r="L177" s="115"/>
      <c r="M177" s="115"/>
      <c r="N177" s="115"/>
      <c r="O177" s="115"/>
      <c r="P177" s="115"/>
      <c r="Q177" s="115"/>
      <c r="R177" s="115"/>
      <c r="S177" s="115"/>
      <c r="T177" s="115"/>
      <c r="U177" s="115"/>
      <c r="V177" s="115"/>
      <c r="W177" s="115"/>
      <c r="X177" s="115"/>
      <c r="Y177" s="116"/>
      <c r="Z177" s="115"/>
      <c r="AA177" s="115"/>
      <c r="AB177" s="117"/>
      <c r="AC177" s="115"/>
    </row>
    <row r="178" spans="1:29" ht="15.75">
      <c r="A178" s="115"/>
      <c r="B178" s="115"/>
      <c r="C178" s="115"/>
      <c r="D178" s="115"/>
      <c r="E178" s="115"/>
      <c r="F178" s="115"/>
      <c r="G178" s="115"/>
      <c r="H178" s="115"/>
      <c r="I178" s="115"/>
      <c r="J178" s="115"/>
      <c r="K178" s="122"/>
      <c r="L178" s="115"/>
      <c r="M178" s="115"/>
      <c r="N178" s="115"/>
      <c r="O178" s="115"/>
      <c r="P178" s="115"/>
      <c r="Q178" s="115"/>
      <c r="R178" s="115"/>
      <c r="S178" s="115"/>
      <c r="T178" s="115"/>
      <c r="U178" s="115"/>
      <c r="V178" s="115"/>
      <c r="W178" s="115"/>
      <c r="X178" s="115"/>
      <c r="Y178" s="123"/>
      <c r="Z178" s="115"/>
      <c r="AA178" s="115"/>
      <c r="AB178" s="117"/>
      <c r="AC178" s="115"/>
    </row>
    <row r="179" spans="1:29" ht="15.75">
      <c r="A179" s="115"/>
      <c r="B179" s="115"/>
      <c r="C179" s="115"/>
      <c r="D179" s="115"/>
      <c r="E179" s="115"/>
      <c r="F179" s="115"/>
      <c r="G179" s="115"/>
      <c r="H179" s="115"/>
      <c r="I179" s="115"/>
      <c r="J179" s="115"/>
      <c r="K179" s="122"/>
      <c r="L179" s="115"/>
      <c r="M179" s="115"/>
      <c r="N179" s="115"/>
      <c r="O179" s="115"/>
      <c r="P179" s="115"/>
      <c r="Q179" s="115"/>
      <c r="R179" s="115"/>
      <c r="S179" s="115"/>
      <c r="T179" s="115"/>
      <c r="U179" s="115"/>
      <c r="V179" s="115"/>
      <c r="W179" s="115"/>
      <c r="X179" s="115"/>
      <c r="Y179" s="116"/>
      <c r="Z179" s="115"/>
      <c r="AA179" s="115"/>
      <c r="AB179" s="117"/>
      <c r="AC179" s="115"/>
    </row>
    <row r="180" spans="1:29" ht="15.75">
      <c r="A180" s="115"/>
      <c r="B180" s="115"/>
      <c r="C180" s="115"/>
      <c r="D180" s="115"/>
      <c r="E180" s="115"/>
      <c r="F180" s="115"/>
      <c r="G180" s="115"/>
      <c r="H180" s="115"/>
      <c r="I180" s="115"/>
      <c r="J180" s="115"/>
      <c r="K180" s="122"/>
      <c r="L180" s="115"/>
      <c r="M180" s="115"/>
      <c r="N180" s="115"/>
      <c r="O180" s="115"/>
      <c r="P180" s="115"/>
      <c r="Q180" s="115"/>
      <c r="R180" s="115"/>
      <c r="S180" s="115"/>
      <c r="T180" s="115"/>
      <c r="U180" s="115"/>
      <c r="V180" s="115"/>
      <c r="W180" s="115"/>
      <c r="X180" s="115"/>
      <c r="Y180" s="116"/>
      <c r="Z180" s="115"/>
      <c r="AA180" s="115"/>
      <c r="AB180" s="117"/>
      <c r="AC180" s="115"/>
    </row>
    <row r="181" spans="1:29" ht="15.75">
      <c r="A181" s="115"/>
      <c r="B181" s="115"/>
      <c r="C181" s="115"/>
      <c r="D181" s="115"/>
      <c r="E181" s="115"/>
      <c r="F181" s="115"/>
      <c r="G181" s="115"/>
      <c r="H181" s="115"/>
      <c r="I181" s="115"/>
      <c r="J181" s="115"/>
      <c r="K181" s="122"/>
      <c r="L181" s="115"/>
      <c r="M181" s="115"/>
      <c r="N181" s="115"/>
      <c r="O181" s="115"/>
      <c r="P181" s="115"/>
      <c r="Q181" s="115"/>
      <c r="R181" s="115"/>
      <c r="S181" s="115"/>
      <c r="T181" s="115"/>
      <c r="U181" s="115"/>
      <c r="V181" s="115"/>
      <c r="W181" s="115"/>
      <c r="X181" s="115"/>
      <c r="Y181" s="116"/>
      <c r="Z181" s="115"/>
      <c r="AA181" s="115"/>
      <c r="AB181" s="117"/>
      <c r="AC181" s="115"/>
    </row>
    <row r="182" spans="1:29" ht="15.75">
      <c r="A182" s="115"/>
      <c r="B182" s="115"/>
      <c r="C182" s="115"/>
      <c r="D182" s="115"/>
      <c r="E182" s="115"/>
      <c r="F182" s="115"/>
      <c r="G182" s="115"/>
      <c r="H182" s="115"/>
      <c r="I182" s="115"/>
      <c r="J182" s="115"/>
      <c r="K182" s="122"/>
      <c r="L182" s="115"/>
      <c r="M182" s="115"/>
      <c r="N182" s="115"/>
      <c r="O182" s="115"/>
      <c r="P182" s="115"/>
      <c r="Q182" s="115"/>
      <c r="R182" s="115"/>
      <c r="S182" s="115"/>
      <c r="T182" s="115"/>
      <c r="U182" s="115"/>
      <c r="V182" s="115"/>
      <c r="W182" s="115"/>
      <c r="X182" s="115"/>
      <c r="Y182" s="116"/>
      <c r="Z182" s="115"/>
      <c r="AA182" s="115"/>
      <c r="AB182" s="117"/>
      <c r="AC182" s="115"/>
    </row>
    <row r="183" spans="1:29" ht="15.75">
      <c r="A183" s="115"/>
      <c r="B183" s="115"/>
      <c r="C183" s="115"/>
      <c r="D183" s="115"/>
      <c r="E183" s="115"/>
      <c r="F183" s="115"/>
      <c r="G183" s="115"/>
      <c r="H183" s="115"/>
      <c r="I183" s="115"/>
      <c r="J183" s="115"/>
      <c r="K183" s="122"/>
      <c r="L183" s="115"/>
      <c r="M183" s="115"/>
      <c r="N183" s="115"/>
      <c r="O183" s="115"/>
      <c r="P183" s="115"/>
      <c r="Q183" s="115"/>
      <c r="R183" s="115"/>
      <c r="S183" s="115"/>
      <c r="T183" s="115"/>
      <c r="U183" s="115"/>
      <c r="V183" s="115"/>
      <c r="W183" s="115"/>
      <c r="X183" s="115"/>
      <c r="Y183" s="116"/>
      <c r="Z183" s="115"/>
      <c r="AA183" s="115"/>
      <c r="AB183" s="117"/>
      <c r="AC183" s="115"/>
    </row>
    <row r="184" spans="1:29" ht="15.75">
      <c r="A184" s="115"/>
      <c r="B184" s="115"/>
      <c r="C184" s="115"/>
      <c r="D184" s="115"/>
      <c r="E184" s="115"/>
      <c r="F184" s="115"/>
      <c r="G184" s="115"/>
      <c r="H184" s="115"/>
      <c r="I184" s="115"/>
      <c r="J184" s="115"/>
      <c r="K184" s="122"/>
      <c r="L184" s="115"/>
      <c r="M184" s="115"/>
      <c r="N184" s="115"/>
      <c r="O184" s="115"/>
      <c r="P184" s="115"/>
      <c r="Q184" s="115"/>
      <c r="R184" s="115"/>
      <c r="S184" s="115"/>
      <c r="T184" s="115"/>
      <c r="U184" s="115"/>
      <c r="V184" s="115"/>
      <c r="W184" s="115"/>
      <c r="X184" s="115"/>
      <c r="Y184" s="116"/>
      <c r="Z184" s="115"/>
      <c r="AA184" s="115"/>
      <c r="AB184" s="117"/>
      <c r="AC184" s="115"/>
    </row>
    <row r="185" spans="1:29" ht="15.75">
      <c r="A185" s="115"/>
      <c r="B185" s="115"/>
      <c r="C185" s="115"/>
      <c r="D185" s="115"/>
      <c r="E185" s="115"/>
      <c r="F185" s="115"/>
      <c r="G185" s="115"/>
      <c r="H185" s="115"/>
      <c r="I185" s="115"/>
      <c r="J185" s="115"/>
      <c r="K185" s="122"/>
      <c r="L185" s="115"/>
      <c r="M185" s="115"/>
      <c r="N185" s="115"/>
      <c r="O185" s="115"/>
      <c r="P185" s="115"/>
      <c r="Q185" s="115"/>
      <c r="R185" s="115"/>
      <c r="S185" s="115"/>
      <c r="T185" s="115"/>
      <c r="U185" s="115"/>
      <c r="V185" s="115"/>
      <c r="W185" s="115"/>
      <c r="X185" s="115"/>
      <c r="Y185" s="116"/>
      <c r="Z185" s="115"/>
      <c r="AA185" s="115"/>
      <c r="AB185" s="117"/>
      <c r="AC185" s="115"/>
    </row>
    <row r="186" spans="1:29" ht="15.75">
      <c r="A186" s="115"/>
      <c r="B186" s="115"/>
      <c r="C186" s="115"/>
      <c r="D186" s="115"/>
      <c r="E186" s="115"/>
      <c r="F186" s="115"/>
      <c r="G186" s="115"/>
      <c r="H186" s="115"/>
      <c r="I186" s="115"/>
      <c r="J186" s="115"/>
      <c r="K186" s="122"/>
      <c r="L186" s="115"/>
      <c r="M186" s="115"/>
      <c r="N186" s="115"/>
      <c r="O186" s="115"/>
      <c r="P186" s="115"/>
      <c r="Q186" s="115"/>
      <c r="R186" s="115"/>
      <c r="S186" s="115"/>
      <c r="T186" s="115"/>
      <c r="U186" s="115"/>
      <c r="V186" s="115"/>
      <c r="W186" s="115"/>
      <c r="X186" s="115"/>
      <c r="Y186" s="116"/>
      <c r="Z186" s="115"/>
      <c r="AA186" s="115"/>
      <c r="AB186" s="117"/>
      <c r="AC186" s="115"/>
    </row>
    <row r="187" spans="1:29" ht="15.75">
      <c r="A187" s="115"/>
      <c r="B187" s="115"/>
      <c r="C187" s="115"/>
      <c r="D187" s="115"/>
      <c r="E187" s="115"/>
      <c r="F187" s="115"/>
      <c r="G187" s="115"/>
      <c r="H187" s="115"/>
      <c r="I187" s="115"/>
      <c r="J187" s="115"/>
      <c r="K187" s="122"/>
      <c r="L187" s="115"/>
      <c r="M187" s="115"/>
      <c r="N187" s="115"/>
      <c r="O187" s="115"/>
      <c r="P187" s="115"/>
      <c r="Q187" s="115"/>
      <c r="R187" s="115"/>
      <c r="S187" s="115"/>
      <c r="T187" s="115"/>
      <c r="U187" s="115"/>
      <c r="V187" s="115"/>
      <c r="W187" s="115"/>
      <c r="X187" s="115"/>
      <c r="Y187" s="116"/>
      <c r="Z187" s="115"/>
      <c r="AA187" s="115"/>
      <c r="AB187" s="117"/>
      <c r="AC187" s="115"/>
    </row>
    <row r="188" spans="1:29" ht="15.75">
      <c r="A188" s="115"/>
      <c r="B188" s="115"/>
      <c r="C188" s="115"/>
      <c r="D188" s="115"/>
      <c r="E188" s="115"/>
      <c r="F188" s="115"/>
      <c r="G188" s="115"/>
      <c r="H188" s="115"/>
      <c r="I188" s="115"/>
      <c r="J188" s="115"/>
      <c r="K188" s="122"/>
      <c r="L188" s="115"/>
      <c r="M188" s="115"/>
      <c r="N188" s="115"/>
      <c r="O188" s="115"/>
      <c r="P188" s="115"/>
      <c r="Q188" s="115"/>
      <c r="R188" s="115"/>
      <c r="S188" s="115"/>
      <c r="T188" s="115"/>
      <c r="U188" s="115"/>
      <c r="V188" s="115"/>
      <c r="W188" s="115"/>
      <c r="X188" s="115"/>
      <c r="Y188" s="116"/>
      <c r="Z188" s="115"/>
      <c r="AA188" s="115"/>
      <c r="AB188" s="117"/>
      <c r="AC188" s="115"/>
    </row>
    <row r="189" spans="1:29" ht="15.75">
      <c r="A189" s="115"/>
      <c r="B189" s="115"/>
      <c r="C189" s="115"/>
      <c r="D189" s="115"/>
      <c r="E189" s="115"/>
      <c r="F189" s="115"/>
      <c r="G189" s="115"/>
      <c r="H189" s="115"/>
      <c r="I189" s="115"/>
      <c r="J189" s="115"/>
      <c r="K189" s="122"/>
      <c r="L189" s="115"/>
      <c r="M189" s="115"/>
      <c r="N189" s="115"/>
      <c r="O189" s="115"/>
      <c r="P189" s="115"/>
      <c r="Q189" s="115"/>
      <c r="R189" s="115"/>
      <c r="S189" s="115"/>
      <c r="T189" s="115"/>
      <c r="U189" s="115"/>
      <c r="V189" s="115"/>
      <c r="W189" s="115"/>
      <c r="X189" s="115"/>
      <c r="Y189" s="116"/>
      <c r="Z189" s="115"/>
      <c r="AA189" s="115"/>
      <c r="AB189" s="117"/>
      <c r="AC189" s="115"/>
    </row>
    <row r="190" spans="1:29" ht="15.75">
      <c r="A190" s="115"/>
      <c r="B190" s="115"/>
      <c r="C190" s="115"/>
      <c r="D190" s="115"/>
      <c r="E190" s="115"/>
      <c r="F190" s="115"/>
      <c r="G190" s="115"/>
      <c r="H190" s="115"/>
      <c r="I190" s="115"/>
      <c r="J190" s="115"/>
      <c r="K190" s="122"/>
      <c r="L190" s="115"/>
      <c r="M190" s="115"/>
      <c r="N190" s="115"/>
      <c r="O190" s="115"/>
      <c r="P190" s="115"/>
      <c r="Q190" s="115"/>
      <c r="R190" s="115"/>
      <c r="S190" s="115"/>
      <c r="T190" s="115"/>
      <c r="U190" s="115"/>
      <c r="V190" s="115"/>
      <c r="W190" s="115"/>
      <c r="X190" s="115"/>
      <c r="Y190" s="116"/>
      <c r="Z190" s="115"/>
      <c r="AA190" s="115"/>
      <c r="AB190" s="117"/>
      <c r="AC190" s="115"/>
    </row>
    <row r="191" spans="1:29" ht="15.75">
      <c r="A191" s="115"/>
      <c r="B191" s="115"/>
      <c r="C191" s="115"/>
      <c r="D191" s="115"/>
      <c r="E191" s="115"/>
      <c r="F191" s="115"/>
      <c r="G191" s="115"/>
      <c r="H191" s="115"/>
      <c r="I191" s="115"/>
      <c r="J191" s="115"/>
      <c r="K191" s="122"/>
      <c r="L191" s="115"/>
      <c r="M191" s="115"/>
      <c r="N191" s="115"/>
      <c r="O191" s="115"/>
      <c r="P191" s="115"/>
      <c r="Q191" s="115"/>
      <c r="R191" s="115"/>
      <c r="S191" s="115"/>
      <c r="T191" s="115"/>
      <c r="U191" s="115"/>
      <c r="V191" s="115"/>
      <c r="W191" s="115"/>
      <c r="X191" s="115"/>
      <c r="Y191" s="116"/>
      <c r="Z191" s="115"/>
      <c r="AA191" s="115"/>
      <c r="AB191" s="117"/>
      <c r="AC191" s="115"/>
    </row>
    <row r="192" spans="1:29" ht="15.75">
      <c r="A192" s="115"/>
      <c r="B192" s="115"/>
      <c r="C192" s="115"/>
      <c r="D192" s="115"/>
      <c r="E192" s="115"/>
      <c r="F192" s="115"/>
      <c r="G192" s="115"/>
      <c r="H192" s="115"/>
      <c r="I192" s="115"/>
      <c r="J192" s="115"/>
      <c r="K192" s="122"/>
      <c r="L192" s="115"/>
      <c r="M192" s="115"/>
      <c r="N192" s="115"/>
      <c r="O192" s="115"/>
      <c r="P192" s="115"/>
      <c r="Q192" s="115"/>
      <c r="R192" s="115"/>
      <c r="S192" s="115"/>
      <c r="T192" s="115"/>
      <c r="U192" s="115"/>
      <c r="V192" s="115"/>
      <c r="W192" s="115"/>
      <c r="X192" s="115"/>
      <c r="Y192" s="116"/>
      <c r="Z192" s="115"/>
      <c r="AA192" s="115"/>
      <c r="AB192" s="117"/>
      <c r="AC192" s="115"/>
    </row>
    <row r="193" spans="1:29" ht="15.75">
      <c r="A193" s="115"/>
      <c r="B193" s="115"/>
      <c r="C193" s="115"/>
      <c r="D193" s="115"/>
      <c r="E193" s="115"/>
      <c r="F193" s="115"/>
      <c r="G193" s="115"/>
      <c r="H193" s="115"/>
      <c r="I193" s="115"/>
      <c r="J193" s="115"/>
      <c r="K193" s="122"/>
      <c r="L193" s="115"/>
      <c r="M193" s="115"/>
      <c r="N193" s="115"/>
      <c r="O193" s="115"/>
      <c r="P193" s="115"/>
      <c r="Q193" s="115"/>
      <c r="R193" s="115"/>
      <c r="S193" s="115"/>
      <c r="T193" s="115"/>
      <c r="U193" s="115"/>
      <c r="V193" s="115"/>
      <c r="W193" s="115"/>
      <c r="X193" s="115"/>
      <c r="Y193" s="116"/>
      <c r="Z193" s="115"/>
      <c r="AA193" s="115"/>
      <c r="AB193" s="117"/>
      <c r="AC193" s="115"/>
    </row>
    <row r="194" spans="1:29" ht="15.75">
      <c r="A194" s="115"/>
      <c r="B194" s="115"/>
      <c r="C194" s="115"/>
      <c r="D194" s="115"/>
      <c r="E194" s="115"/>
      <c r="F194" s="115"/>
      <c r="G194" s="115"/>
      <c r="H194" s="115"/>
      <c r="I194" s="115"/>
      <c r="J194" s="115"/>
      <c r="K194" s="122"/>
      <c r="L194" s="115"/>
      <c r="M194" s="115"/>
      <c r="N194" s="115"/>
      <c r="O194" s="115"/>
      <c r="P194" s="115"/>
      <c r="Q194" s="115"/>
      <c r="R194" s="115"/>
      <c r="S194" s="115"/>
      <c r="T194" s="115"/>
      <c r="U194" s="115"/>
      <c r="V194" s="115"/>
      <c r="W194" s="115"/>
      <c r="X194" s="115"/>
      <c r="Y194" s="116"/>
      <c r="Z194" s="115"/>
      <c r="AA194" s="115"/>
      <c r="AB194" s="120"/>
      <c r="AC194" s="115"/>
    </row>
    <row r="195" spans="1:29" ht="15.75">
      <c r="A195" s="115"/>
      <c r="B195" s="115"/>
      <c r="C195" s="115"/>
      <c r="D195" s="115"/>
      <c r="E195" s="115"/>
      <c r="F195" s="115"/>
      <c r="G195" s="115"/>
      <c r="H195" s="115"/>
      <c r="I195" s="115"/>
      <c r="J195" s="115"/>
      <c r="K195" s="122"/>
      <c r="L195" s="115"/>
      <c r="M195" s="115"/>
      <c r="N195" s="115"/>
      <c r="O195" s="115"/>
      <c r="P195" s="115"/>
      <c r="Q195" s="115"/>
      <c r="R195" s="115"/>
      <c r="S195" s="115"/>
      <c r="T195" s="115"/>
      <c r="U195" s="115"/>
      <c r="V195" s="115"/>
      <c r="W195" s="115"/>
      <c r="X195" s="115"/>
      <c r="Y195" s="116"/>
      <c r="Z195" s="115"/>
      <c r="AA195" s="115"/>
      <c r="AB195" s="117"/>
      <c r="AC195" s="115"/>
    </row>
    <row r="196" spans="1:29" ht="15.75">
      <c r="A196" s="115"/>
      <c r="B196" s="115"/>
      <c r="C196" s="115"/>
      <c r="D196" s="115"/>
      <c r="E196" s="115"/>
      <c r="F196" s="115"/>
      <c r="G196" s="115"/>
      <c r="H196" s="115"/>
      <c r="I196" s="115"/>
      <c r="J196" s="115"/>
      <c r="K196" s="122"/>
      <c r="L196" s="115"/>
      <c r="M196" s="115"/>
      <c r="N196" s="115"/>
      <c r="O196" s="115"/>
      <c r="P196" s="115"/>
      <c r="Q196" s="115"/>
      <c r="R196" s="115"/>
      <c r="S196" s="115"/>
      <c r="T196" s="115"/>
      <c r="U196" s="115"/>
      <c r="V196" s="115"/>
      <c r="W196" s="115"/>
      <c r="X196" s="115"/>
      <c r="Y196" s="116"/>
      <c r="Z196" s="115"/>
      <c r="AA196" s="115"/>
      <c r="AB196" s="117"/>
      <c r="AC196" s="115"/>
    </row>
    <row r="197" spans="1:29" ht="15.75">
      <c r="A197" s="115"/>
      <c r="B197" s="115"/>
      <c r="C197" s="115"/>
      <c r="D197" s="115"/>
      <c r="E197" s="115"/>
      <c r="F197" s="115"/>
      <c r="G197" s="115"/>
      <c r="H197" s="115"/>
      <c r="I197" s="115"/>
      <c r="J197" s="115"/>
      <c r="K197" s="122"/>
      <c r="L197" s="115"/>
      <c r="M197" s="115"/>
      <c r="N197" s="115"/>
      <c r="O197" s="115"/>
      <c r="P197" s="115"/>
      <c r="Q197" s="115"/>
      <c r="R197" s="115"/>
      <c r="S197" s="115"/>
      <c r="T197" s="115"/>
      <c r="U197" s="115"/>
      <c r="V197" s="115"/>
      <c r="W197" s="115"/>
      <c r="X197" s="115"/>
      <c r="Y197" s="116"/>
      <c r="Z197" s="115"/>
      <c r="AA197" s="115"/>
      <c r="AB197" s="117"/>
      <c r="AC197" s="115"/>
    </row>
    <row r="198" spans="1:29" ht="15.75">
      <c r="A198" s="115"/>
      <c r="B198" s="115"/>
      <c r="C198" s="115"/>
      <c r="D198" s="115"/>
      <c r="E198" s="115"/>
      <c r="F198" s="115"/>
      <c r="G198" s="115"/>
      <c r="H198" s="115"/>
      <c r="I198" s="115"/>
      <c r="J198" s="115"/>
      <c r="K198" s="122"/>
      <c r="L198" s="115"/>
      <c r="M198" s="115"/>
      <c r="N198" s="115"/>
      <c r="O198" s="115"/>
      <c r="P198" s="115"/>
      <c r="Q198" s="115"/>
      <c r="R198" s="115"/>
      <c r="S198" s="115"/>
      <c r="T198" s="115"/>
      <c r="U198" s="115"/>
      <c r="V198" s="115"/>
      <c r="W198" s="115"/>
      <c r="X198" s="115"/>
      <c r="Y198" s="116"/>
      <c r="Z198" s="115"/>
      <c r="AA198" s="115"/>
      <c r="AB198" s="120"/>
      <c r="AC198" s="115"/>
    </row>
    <row r="199" spans="1:29" ht="15.75">
      <c r="A199" s="115"/>
      <c r="B199" s="115"/>
      <c r="C199" s="115"/>
      <c r="D199" s="115"/>
      <c r="E199" s="115"/>
      <c r="F199" s="115"/>
      <c r="G199" s="115"/>
      <c r="H199" s="115"/>
      <c r="I199" s="115"/>
      <c r="J199" s="115"/>
      <c r="K199" s="122"/>
      <c r="L199" s="115"/>
      <c r="M199" s="115"/>
      <c r="N199" s="115"/>
      <c r="O199" s="115"/>
      <c r="P199" s="115"/>
      <c r="Q199" s="115"/>
      <c r="R199" s="115"/>
      <c r="S199" s="115"/>
      <c r="T199" s="115"/>
      <c r="U199" s="115"/>
      <c r="V199" s="115"/>
      <c r="W199" s="115"/>
      <c r="X199" s="115"/>
      <c r="Y199" s="115"/>
      <c r="Z199" s="115"/>
      <c r="AA199" s="115"/>
      <c r="AB199" s="120"/>
      <c r="AC199" s="115"/>
    </row>
    <row r="200" spans="1:29" ht="15.75">
      <c r="A200" s="115"/>
      <c r="B200" s="115"/>
      <c r="C200" s="115"/>
      <c r="D200" s="115"/>
      <c r="E200" s="115"/>
      <c r="F200" s="115"/>
      <c r="G200" s="115"/>
      <c r="H200" s="115"/>
      <c r="I200" s="115"/>
      <c r="J200" s="115"/>
      <c r="K200" s="122"/>
      <c r="L200" s="115"/>
      <c r="M200" s="115"/>
      <c r="N200" s="115"/>
      <c r="O200" s="115"/>
      <c r="P200" s="115"/>
      <c r="Q200" s="115"/>
      <c r="R200" s="115"/>
      <c r="S200" s="115"/>
      <c r="T200" s="115"/>
      <c r="U200" s="115"/>
      <c r="V200" s="115"/>
      <c r="W200" s="115"/>
      <c r="X200" s="115"/>
      <c r="Y200" s="116"/>
      <c r="Z200" s="115"/>
      <c r="AA200" s="115"/>
      <c r="AB200" s="120"/>
      <c r="AC200" s="115"/>
    </row>
    <row r="201" spans="1:29" ht="15.75">
      <c r="A201" s="115"/>
      <c r="B201" s="115"/>
      <c r="C201" s="115"/>
      <c r="D201" s="115"/>
      <c r="E201" s="115"/>
      <c r="F201" s="115"/>
      <c r="G201" s="115"/>
      <c r="H201" s="115"/>
      <c r="I201" s="115"/>
      <c r="J201" s="115"/>
      <c r="K201" s="122"/>
      <c r="L201" s="115"/>
      <c r="M201" s="115"/>
      <c r="N201" s="115"/>
      <c r="O201" s="115"/>
      <c r="P201" s="115"/>
      <c r="Q201" s="115"/>
      <c r="R201" s="115"/>
      <c r="S201" s="115"/>
      <c r="T201" s="115"/>
      <c r="U201" s="115"/>
      <c r="V201" s="115"/>
      <c r="W201" s="115"/>
      <c r="X201" s="115"/>
      <c r="Y201" s="116"/>
      <c r="Z201" s="115"/>
      <c r="AA201" s="115"/>
      <c r="AB201" s="120"/>
      <c r="AC201" s="115"/>
    </row>
    <row r="202" spans="1:29" ht="15.75">
      <c r="A202" s="115"/>
      <c r="B202" s="115"/>
      <c r="C202" s="115"/>
      <c r="D202" s="115"/>
      <c r="E202" s="115"/>
      <c r="F202" s="115"/>
      <c r="G202" s="115"/>
      <c r="H202" s="115"/>
      <c r="I202" s="115"/>
      <c r="J202" s="115"/>
      <c r="K202" s="122"/>
      <c r="L202" s="115"/>
      <c r="M202" s="115"/>
      <c r="N202" s="115"/>
      <c r="O202" s="115"/>
      <c r="P202" s="115"/>
      <c r="Q202" s="115"/>
      <c r="R202" s="115"/>
      <c r="S202" s="115"/>
      <c r="T202" s="115"/>
      <c r="U202" s="115"/>
      <c r="V202" s="115"/>
      <c r="W202" s="115"/>
      <c r="X202" s="115"/>
      <c r="Y202" s="116"/>
      <c r="Z202" s="115"/>
      <c r="AA202" s="115"/>
      <c r="AB202" s="120"/>
      <c r="AC202" s="115"/>
    </row>
    <row r="203" spans="1:29" ht="15.75">
      <c r="A203" s="115"/>
      <c r="B203" s="115"/>
      <c r="C203" s="115"/>
      <c r="D203" s="115"/>
      <c r="E203" s="115"/>
      <c r="F203" s="115"/>
      <c r="G203" s="115"/>
      <c r="H203" s="115"/>
      <c r="I203" s="115"/>
      <c r="J203" s="115"/>
      <c r="K203" s="122"/>
      <c r="L203" s="115"/>
      <c r="M203" s="115"/>
      <c r="N203" s="115"/>
      <c r="O203" s="115"/>
      <c r="P203" s="115"/>
      <c r="Q203" s="115"/>
      <c r="R203" s="115"/>
      <c r="S203" s="115"/>
      <c r="T203" s="115"/>
      <c r="U203" s="115"/>
      <c r="V203" s="115"/>
      <c r="W203" s="115"/>
      <c r="X203" s="115"/>
      <c r="Y203" s="116"/>
      <c r="Z203" s="115"/>
      <c r="AA203" s="115"/>
      <c r="AB203" s="120"/>
      <c r="AC203" s="115"/>
    </row>
    <row r="204" spans="1:29" ht="15.75">
      <c r="A204" s="115"/>
      <c r="B204" s="115"/>
      <c r="C204" s="115"/>
      <c r="D204" s="115"/>
      <c r="E204" s="115"/>
      <c r="F204" s="115"/>
      <c r="G204" s="115"/>
      <c r="H204" s="115"/>
      <c r="I204" s="115"/>
      <c r="J204" s="115"/>
      <c r="K204" s="122"/>
      <c r="L204" s="115"/>
      <c r="M204" s="115"/>
      <c r="N204" s="115"/>
      <c r="O204" s="115"/>
      <c r="P204" s="115"/>
      <c r="Q204" s="115"/>
      <c r="R204" s="115"/>
      <c r="S204" s="115"/>
      <c r="T204" s="115"/>
      <c r="U204" s="115"/>
      <c r="V204" s="115"/>
      <c r="W204" s="115"/>
      <c r="X204" s="115"/>
      <c r="Y204" s="116"/>
      <c r="Z204" s="115"/>
      <c r="AA204" s="115"/>
      <c r="AB204" s="120"/>
      <c r="AC204" s="115"/>
    </row>
    <row r="205" spans="1:29" ht="15.75">
      <c r="A205" s="115"/>
      <c r="B205" s="115"/>
      <c r="C205" s="115"/>
      <c r="D205" s="115"/>
      <c r="E205" s="115"/>
      <c r="F205" s="115"/>
      <c r="G205" s="115"/>
      <c r="H205" s="115"/>
      <c r="I205" s="115"/>
      <c r="J205" s="115"/>
      <c r="K205" s="122"/>
      <c r="L205" s="115"/>
      <c r="M205" s="115"/>
      <c r="N205" s="115"/>
      <c r="O205" s="115"/>
      <c r="P205" s="115"/>
      <c r="Q205" s="115"/>
      <c r="R205" s="115"/>
      <c r="S205" s="115"/>
      <c r="T205" s="115"/>
      <c r="U205" s="115"/>
      <c r="V205" s="115"/>
      <c r="W205" s="115"/>
      <c r="X205" s="115"/>
      <c r="Y205" s="116"/>
      <c r="Z205" s="115"/>
      <c r="AA205" s="115"/>
      <c r="AB205" s="120"/>
      <c r="AC205" s="115"/>
    </row>
    <row r="206" spans="1:29" ht="15.75">
      <c r="A206" s="115"/>
      <c r="B206" s="115"/>
      <c r="C206" s="115"/>
      <c r="D206" s="115"/>
      <c r="E206" s="115"/>
      <c r="F206" s="115"/>
      <c r="G206" s="115"/>
      <c r="H206" s="115"/>
      <c r="I206" s="115"/>
      <c r="J206" s="115"/>
      <c r="K206" s="122"/>
      <c r="L206" s="115"/>
      <c r="M206" s="115"/>
      <c r="N206" s="115"/>
      <c r="O206" s="115"/>
      <c r="P206" s="115"/>
      <c r="Q206" s="115"/>
      <c r="R206" s="115"/>
      <c r="S206" s="115"/>
      <c r="T206" s="115"/>
      <c r="U206" s="115"/>
      <c r="V206" s="115"/>
      <c r="W206" s="115"/>
      <c r="X206" s="115"/>
      <c r="Y206" s="116"/>
      <c r="Z206" s="115"/>
      <c r="AA206" s="115"/>
      <c r="AB206" s="120"/>
      <c r="AC206" s="115"/>
    </row>
    <row r="207" spans="1:29" ht="15.75">
      <c r="A207" s="115"/>
      <c r="B207" s="115"/>
      <c r="C207" s="115"/>
      <c r="D207" s="115"/>
      <c r="E207" s="115"/>
      <c r="F207" s="115"/>
      <c r="G207" s="115"/>
      <c r="H207" s="115"/>
      <c r="I207" s="115"/>
      <c r="J207" s="115"/>
      <c r="K207" s="122"/>
      <c r="L207" s="115"/>
      <c r="M207" s="115"/>
      <c r="N207" s="115"/>
      <c r="O207" s="115"/>
      <c r="P207" s="115"/>
      <c r="Q207" s="115"/>
      <c r="R207" s="115"/>
      <c r="S207" s="115"/>
      <c r="T207" s="115"/>
      <c r="U207" s="115"/>
      <c r="V207" s="115"/>
      <c r="W207" s="115"/>
      <c r="X207" s="115"/>
      <c r="Y207" s="116"/>
      <c r="Z207" s="115"/>
      <c r="AA207" s="115"/>
      <c r="AB207" s="120"/>
      <c r="AC207" s="115"/>
    </row>
    <row r="208" spans="1:29" ht="15.75">
      <c r="A208" s="115"/>
      <c r="B208" s="115"/>
      <c r="C208" s="115"/>
      <c r="D208" s="115"/>
      <c r="E208" s="115"/>
      <c r="F208" s="115"/>
      <c r="G208" s="115"/>
      <c r="H208" s="115"/>
      <c r="I208" s="115"/>
      <c r="J208" s="115"/>
      <c r="K208" s="122"/>
      <c r="L208" s="115"/>
      <c r="M208" s="115"/>
      <c r="N208" s="115"/>
      <c r="O208" s="115"/>
      <c r="P208" s="115"/>
      <c r="Q208" s="115"/>
      <c r="R208" s="115"/>
      <c r="S208" s="115"/>
      <c r="T208" s="115"/>
      <c r="U208" s="115"/>
      <c r="V208" s="115"/>
      <c r="W208" s="115"/>
      <c r="X208" s="115"/>
      <c r="Y208" s="116"/>
      <c r="Z208" s="115"/>
      <c r="AA208" s="115"/>
      <c r="AB208" s="120"/>
      <c r="AC208" s="115"/>
    </row>
    <row r="209" spans="1:29" ht="15.75">
      <c r="A209" s="115"/>
      <c r="B209" s="115"/>
      <c r="C209" s="115"/>
      <c r="D209" s="115"/>
      <c r="E209" s="115"/>
      <c r="F209" s="115"/>
      <c r="G209" s="115"/>
      <c r="H209" s="115"/>
      <c r="I209" s="115"/>
      <c r="J209" s="115"/>
      <c r="K209" s="122"/>
      <c r="L209" s="115"/>
      <c r="M209" s="115"/>
      <c r="N209" s="115"/>
      <c r="O209" s="115"/>
      <c r="P209" s="115"/>
      <c r="Q209" s="115"/>
      <c r="R209" s="115"/>
      <c r="S209" s="115"/>
      <c r="T209" s="115"/>
      <c r="U209" s="115"/>
      <c r="V209" s="115"/>
      <c r="W209" s="115"/>
      <c r="X209" s="115"/>
      <c r="Y209" s="116"/>
      <c r="Z209" s="115"/>
      <c r="AA209" s="115"/>
      <c r="AB209" s="120"/>
      <c r="AC209" s="115"/>
    </row>
    <row r="210" spans="1:29" ht="15.75">
      <c r="A210" s="115"/>
      <c r="B210" s="115"/>
      <c r="C210" s="115"/>
      <c r="D210" s="115"/>
      <c r="E210" s="115"/>
      <c r="F210" s="115"/>
      <c r="G210" s="115"/>
      <c r="H210" s="115"/>
      <c r="I210" s="115"/>
      <c r="J210" s="115"/>
      <c r="K210" s="122"/>
      <c r="L210" s="115"/>
      <c r="M210" s="115"/>
      <c r="N210" s="115"/>
      <c r="O210" s="115"/>
      <c r="P210" s="115"/>
      <c r="Q210" s="115"/>
      <c r="R210" s="115"/>
      <c r="S210" s="115"/>
      <c r="T210" s="115"/>
      <c r="U210" s="115"/>
      <c r="V210" s="115"/>
      <c r="W210" s="115"/>
      <c r="X210" s="115"/>
      <c r="Y210" s="116"/>
      <c r="Z210" s="115"/>
      <c r="AA210" s="115"/>
      <c r="AB210" s="120"/>
      <c r="AC210" s="115"/>
    </row>
    <row r="211" spans="1:29" ht="15.75">
      <c r="A211" s="115"/>
      <c r="B211" s="115"/>
      <c r="C211" s="115"/>
      <c r="D211" s="115"/>
      <c r="E211" s="115"/>
      <c r="F211" s="115"/>
      <c r="G211" s="115"/>
      <c r="H211" s="115"/>
      <c r="I211" s="115"/>
      <c r="J211" s="115"/>
      <c r="K211" s="122"/>
      <c r="L211" s="115"/>
      <c r="M211" s="115"/>
      <c r="N211" s="115"/>
      <c r="O211" s="115"/>
      <c r="P211" s="115"/>
      <c r="Q211" s="115"/>
      <c r="R211" s="115"/>
      <c r="S211" s="115"/>
      <c r="T211" s="115"/>
      <c r="U211" s="115"/>
      <c r="V211" s="115"/>
      <c r="W211" s="115"/>
      <c r="X211" s="115"/>
      <c r="Y211" s="116"/>
      <c r="Z211" s="115"/>
      <c r="AA211" s="115"/>
      <c r="AB211" s="120"/>
      <c r="AC211" s="115"/>
    </row>
    <row r="212" spans="1:29" ht="15.75">
      <c r="A212" s="115"/>
      <c r="B212" s="115"/>
      <c r="C212" s="115"/>
      <c r="D212" s="115"/>
      <c r="E212" s="115"/>
      <c r="F212" s="115"/>
      <c r="G212" s="115"/>
      <c r="H212" s="115"/>
      <c r="I212" s="115"/>
      <c r="J212" s="115"/>
      <c r="K212" s="122"/>
      <c r="L212" s="115"/>
      <c r="M212" s="115"/>
      <c r="N212" s="115"/>
      <c r="O212" s="115"/>
      <c r="P212" s="115"/>
      <c r="Q212" s="115"/>
      <c r="R212" s="115"/>
      <c r="S212" s="115"/>
      <c r="T212" s="115"/>
      <c r="U212" s="115"/>
      <c r="V212" s="115"/>
      <c r="W212" s="115"/>
      <c r="X212" s="115"/>
      <c r="Y212" s="116"/>
      <c r="Z212" s="115"/>
      <c r="AA212" s="115"/>
      <c r="AB212" s="120"/>
      <c r="AC212" s="115"/>
    </row>
    <row r="213" spans="1:29" ht="15.75">
      <c r="A213" s="115"/>
      <c r="B213" s="115"/>
      <c r="C213" s="115"/>
      <c r="D213" s="115"/>
      <c r="E213" s="115"/>
      <c r="F213" s="115"/>
      <c r="G213" s="115"/>
      <c r="H213" s="115"/>
      <c r="I213" s="115"/>
      <c r="J213" s="115"/>
      <c r="K213" s="122"/>
      <c r="L213" s="115"/>
      <c r="M213" s="115"/>
      <c r="N213" s="115"/>
      <c r="O213" s="115"/>
      <c r="P213" s="115"/>
      <c r="Q213" s="115"/>
      <c r="R213" s="115"/>
      <c r="S213" s="115"/>
      <c r="T213" s="115"/>
      <c r="U213" s="115"/>
      <c r="V213" s="115"/>
      <c r="W213" s="115"/>
      <c r="X213" s="115"/>
      <c r="Y213" s="123"/>
      <c r="Z213" s="115"/>
      <c r="AA213" s="115"/>
      <c r="AB213" s="120"/>
      <c r="AC213" s="115"/>
    </row>
    <row r="214" spans="1:29" ht="15.75">
      <c r="A214" s="115"/>
      <c r="B214" s="115"/>
      <c r="C214" s="115"/>
      <c r="D214" s="115"/>
      <c r="E214" s="115"/>
      <c r="F214" s="115"/>
      <c r="G214" s="115"/>
      <c r="H214" s="115"/>
      <c r="I214" s="115"/>
      <c r="J214" s="115"/>
      <c r="K214" s="122"/>
      <c r="L214" s="115"/>
      <c r="M214" s="115"/>
      <c r="N214" s="115"/>
      <c r="O214" s="115"/>
      <c r="P214" s="115"/>
      <c r="Q214" s="115"/>
      <c r="R214" s="115"/>
      <c r="S214" s="115"/>
      <c r="T214" s="115"/>
      <c r="U214" s="115"/>
      <c r="V214" s="115"/>
      <c r="W214" s="115"/>
      <c r="X214" s="115"/>
      <c r="Y214" s="123"/>
      <c r="Z214" s="115"/>
      <c r="AA214" s="115"/>
      <c r="AB214" s="120"/>
      <c r="AC214" s="115"/>
    </row>
    <row r="215" spans="1:29" ht="15.75">
      <c r="A215" s="115"/>
      <c r="B215" s="115"/>
      <c r="C215" s="115"/>
      <c r="D215" s="115"/>
      <c r="E215" s="115"/>
      <c r="F215" s="115"/>
      <c r="G215" s="115"/>
      <c r="H215" s="115"/>
      <c r="I215" s="115"/>
      <c r="J215" s="115"/>
      <c r="K215" s="122"/>
      <c r="L215" s="115"/>
      <c r="M215" s="115"/>
      <c r="N215" s="115"/>
      <c r="O215" s="115"/>
      <c r="P215" s="115"/>
      <c r="Q215" s="115"/>
      <c r="R215" s="115"/>
      <c r="S215" s="115"/>
      <c r="T215" s="115"/>
      <c r="U215" s="115"/>
      <c r="V215" s="115"/>
      <c r="W215" s="115"/>
      <c r="X215" s="115"/>
      <c r="Y215" s="123"/>
      <c r="Z215" s="115"/>
      <c r="AA215" s="115"/>
      <c r="AB215" s="120"/>
      <c r="AC215" s="115"/>
    </row>
    <row r="216" spans="1:29" ht="15.75">
      <c r="A216" s="115"/>
      <c r="B216" s="115"/>
      <c r="C216" s="115"/>
      <c r="D216" s="115"/>
      <c r="E216" s="115"/>
      <c r="F216" s="115"/>
      <c r="G216" s="115"/>
      <c r="H216" s="115"/>
      <c r="I216" s="115"/>
      <c r="J216" s="115"/>
      <c r="K216" s="122"/>
      <c r="L216" s="115"/>
      <c r="M216" s="115"/>
      <c r="N216" s="115"/>
      <c r="O216" s="115"/>
      <c r="P216" s="115"/>
      <c r="Q216" s="115"/>
      <c r="R216" s="115"/>
      <c r="S216" s="115"/>
      <c r="T216" s="115"/>
      <c r="U216" s="115"/>
      <c r="V216" s="115"/>
      <c r="W216" s="115"/>
      <c r="X216" s="115"/>
      <c r="Y216" s="116"/>
      <c r="Z216" s="115"/>
      <c r="AA216" s="115"/>
      <c r="AB216" s="120"/>
      <c r="AC216" s="115"/>
    </row>
    <row r="217" spans="1:29" ht="15.75">
      <c r="A217" s="115"/>
      <c r="B217" s="115"/>
      <c r="C217" s="115"/>
      <c r="D217" s="115"/>
      <c r="E217" s="115"/>
      <c r="F217" s="115"/>
      <c r="G217" s="115"/>
      <c r="H217" s="115"/>
      <c r="I217" s="115"/>
      <c r="J217" s="115"/>
      <c r="K217" s="122"/>
      <c r="L217" s="115"/>
      <c r="M217" s="115"/>
      <c r="N217" s="115"/>
      <c r="O217" s="115"/>
      <c r="P217" s="115"/>
      <c r="Q217" s="115"/>
      <c r="R217" s="115"/>
      <c r="S217" s="115"/>
      <c r="T217" s="115"/>
      <c r="U217" s="115"/>
      <c r="V217" s="115"/>
      <c r="W217" s="115"/>
      <c r="X217" s="115"/>
      <c r="Y217" s="116"/>
      <c r="Z217" s="115"/>
      <c r="AA217" s="115"/>
      <c r="AB217" s="120"/>
      <c r="AC217" s="115"/>
    </row>
    <row r="218" spans="1:29" ht="15.75">
      <c r="A218" s="115"/>
      <c r="B218" s="115"/>
      <c r="C218" s="115"/>
      <c r="D218" s="115"/>
      <c r="E218" s="115"/>
      <c r="F218" s="115"/>
      <c r="G218" s="115"/>
      <c r="H218" s="115"/>
      <c r="I218" s="115"/>
      <c r="J218" s="115"/>
      <c r="K218" s="122"/>
      <c r="L218" s="115"/>
      <c r="M218" s="115"/>
      <c r="N218" s="115"/>
      <c r="O218" s="115"/>
      <c r="P218" s="115"/>
      <c r="Q218" s="115"/>
      <c r="R218" s="115"/>
      <c r="S218" s="115"/>
      <c r="T218" s="115"/>
      <c r="U218" s="115"/>
      <c r="V218" s="115"/>
      <c r="W218" s="115"/>
      <c r="X218" s="115"/>
      <c r="Y218" s="116"/>
      <c r="Z218" s="115"/>
      <c r="AA218" s="115"/>
      <c r="AB218" s="120"/>
      <c r="AC218" s="115"/>
    </row>
    <row r="219" spans="1:29" ht="15.75">
      <c r="A219" s="115"/>
      <c r="B219" s="115"/>
      <c r="C219" s="115"/>
      <c r="D219" s="115"/>
      <c r="E219" s="115"/>
      <c r="F219" s="115"/>
      <c r="G219" s="115"/>
      <c r="H219" s="115"/>
      <c r="I219" s="115"/>
      <c r="J219" s="115"/>
      <c r="K219" s="122"/>
      <c r="L219" s="115"/>
      <c r="M219" s="115"/>
      <c r="N219" s="115"/>
      <c r="O219" s="115"/>
      <c r="P219" s="115"/>
      <c r="Q219" s="115"/>
      <c r="R219" s="115"/>
      <c r="S219" s="115"/>
      <c r="T219" s="115"/>
      <c r="U219" s="115"/>
      <c r="V219" s="115"/>
      <c r="W219" s="115"/>
      <c r="X219" s="115"/>
      <c r="Y219" s="123"/>
      <c r="Z219" s="115"/>
      <c r="AA219" s="115"/>
      <c r="AB219" s="120"/>
      <c r="AC219" s="115"/>
    </row>
    <row r="220" spans="1:29" ht="15.75">
      <c r="A220" s="115"/>
      <c r="B220" s="115"/>
      <c r="C220" s="115"/>
      <c r="D220" s="115"/>
      <c r="E220" s="115"/>
      <c r="F220" s="115"/>
      <c r="G220" s="115"/>
      <c r="H220" s="115"/>
      <c r="I220" s="115"/>
      <c r="J220" s="115"/>
      <c r="K220" s="122"/>
      <c r="L220" s="115"/>
      <c r="M220" s="115"/>
      <c r="N220" s="115"/>
      <c r="O220" s="115"/>
      <c r="P220" s="115"/>
      <c r="Q220" s="115"/>
      <c r="R220" s="115"/>
      <c r="S220" s="115"/>
      <c r="T220" s="115"/>
      <c r="U220" s="115"/>
      <c r="V220" s="115"/>
      <c r="W220" s="115"/>
      <c r="X220" s="115"/>
      <c r="Y220" s="116"/>
      <c r="Z220" s="115"/>
      <c r="AA220" s="115"/>
      <c r="AB220" s="120"/>
      <c r="AC220" s="115"/>
    </row>
    <row r="221" spans="1:29" ht="15.75">
      <c r="A221" s="115"/>
      <c r="B221" s="115"/>
      <c r="C221" s="115"/>
      <c r="D221" s="115"/>
      <c r="E221" s="115"/>
      <c r="F221" s="115"/>
      <c r="G221" s="115"/>
      <c r="H221" s="115"/>
      <c r="I221" s="115"/>
      <c r="J221" s="115"/>
      <c r="K221" s="122"/>
      <c r="L221" s="115"/>
      <c r="M221" s="115"/>
      <c r="N221" s="115"/>
      <c r="O221" s="115"/>
      <c r="P221" s="115"/>
      <c r="Q221" s="115"/>
      <c r="R221" s="115"/>
      <c r="S221" s="115"/>
      <c r="T221" s="115"/>
      <c r="U221" s="115"/>
      <c r="V221" s="115"/>
      <c r="W221" s="115"/>
      <c r="X221" s="115"/>
      <c r="Y221" s="116"/>
      <c r="Z221" s="115"/>
      <c r="AA221" s="115"/>
      <c r="AB221" s="120"/>
      <c r="AC221" s="115"/>
    </row>
    <row r="222" spans="1:29" ht="15.75">
      <c r="A222" s="115"/>
      <c r="B222" s="115"/>
      <c r="C222" s="115"/>
      <c r="D222" s="115"/>
      <c r="E222" s="115"/>
      <c r="F222" s="115"/>
      <c r="G222" s="115"/>
      <c r="H222" s="115"/>
      <c r="I222" s="115"/>
      <c r="J222" s="115"/>
      <c r="K222" s="122"/>
      <c r="L222" s="115"/>
      <c r="M222" s="115"/>
      <c r="N222" s="115"/>
      <c r="O222" s="115"/>
      <c r="P222" s="115"/>
      <c r="Q222" s="115"/>
      <c r="R222" s="115"/>
      <c r="S222" s="115"/>
      <c r="T222" s="115"/>
      <c r="U222" s="115"/>
      <c r="V222" s="115"/>
      <c r="W222" s="115"/>
      <c r="X222" s="115"/>
      <c r="Y222" s="116"/>
      <c r="Z222" s="115"/>
      <c r="AA222" s="115"/>
      <c r="AB222" s="120"/>
      <c r="AC222" s="115"/>
    </row>
    <row r="223" spans="1:29" ht="15.75">
      <c r="A223" s="115"/>
      <c r="B223" s="115"/>
      <c r="C223" s="115"/>
      <c r="D223" s="115"/>
      <c r="E223" s="115"/>
      <c r="F223" s="115"/>
      <c r="G223" s="115"/>
      <c r="H223" s="115"/>
      <c r="I223" s="115"/>
      <c r="J223" s="115"/>
      <c r="K223" s="122"/>
      <c r="L223" s="115"/>
      <c r="M223" s="115"/>
      <c r="N223" s="115"/>
      <c r="O223" s="115"/>
      <c r="P223" s="115"/>
      <c r="Q223" s="115"/>
      <c r="R223" s="115"/>
      <c r="S223" s="115"/>
      <c r="T223" s="115"/>
      <c r="U223" s="115"/>
      <c r="V223" s="115"/>
      <c r="W223" s="115"/>
      <c r="X223" s="115"/>
      <c r="Y223" s="116"/>
      <c r="Z223" s="115"/>
      <c r="AA223" s="115"/>
      <c r="AB223" s="120"/>
      <c r="AC223" s="115"/>
    </row>
    <row r="224" spans="1:29" ht="15.75">
      <c r="A224" s="115"/>
      <c r="B224" s="115"/>
      <c r="C224" s="115"/>
      <c r="D224" s="115"/>
      <c r="E224" s="115"/>
      <c r="F224" s="115"/>
      <c r="G224" s="115"/>
      <c r="H224" s="115"/>
      <c r="I224" s="115"/>
      <c r="J224" s="115"/>
      <c r="K224" s="122"/>
      <c r="L224" s="115"/>
      <c r="M224" s="115"/>
      <c r="N224" s="115"/>
      <c r="O224" s="115"/>
      <c r="P224" s="115"/>
      <c r="Q224" s="115"/>
      <c r="R224" s="115"/>
      <c r="S224" s="115"/>
      <c r="T224" s="115"/>
      <c r="U224" s="115"/>
      <c r="V224" s="115"/>
      <c r="W224" s="115"/>
      <c r="X224" s="115"/>
      <c r="Y224" s="116"/>
      <c r="Z224" s="115"/>
      <c r="AA224" s="115"/>
      <c r="AB224" s="120"/>
      <c r="AC224" s="115"/>
    </row>
    <row r="225" spans="1:29" ht="15.75">
      <c r="A225" s="115"/>
      <c r="B225" s="115"/>
      <c r="C225" s="115"/>
      <c r="D225" s="115"/>
      <c r="E225" s="115"/>
      <c r="F225" s="115"/>
      <c r="G225" s="115"/>
      <c r="H225" s="115"/>
      <c r="I225" s="115"/>
      <c r="J225" s="115"/>
      <c r="K225" s="122"/>
      <c r="L225" s="115"/>
      <c r="M225" s="115"/>
      <c r="N225" s="115"/>
      <c r="O225" s="115"/>
      <c r="P225" s="115"/>
      <c r="Q225" s="115"/>
      <c r="R225" s="115"/>
      <c r="S225" s="115"/>
      <c r="T225" s="115"/>
      <c r="U225" s="115"/>
      <c r="V225" s="115"/>
      <c r="W225" s="115"/>
      <c r="X225" s="115"/>
      <c r="Y225" s="116"/>
      <c r="Z225" s="115"/>
      <c r="AA225" s="115"/>
      <c r="AB225" s="120"/>
      <c r="AC225" s="115"/>
    </row>
    <row r="226" spans="1:29" ht="15.75">
      <c r="A226" s="115"/>
      <c r="B226" s="115"/>
      <c r="C226" s="115"/>
      <c r="D226" s="115"/>
      <c r="E226" s="115"/>
      <c r="F226" s="115"/>
      <c r="G226" s="115"/>
      <c r="H226" s="115"/>
      <c r="I226" s="115"/>
      <c r="J226" s="115"/>
      <c r="K226" s="122"/>
      <c r="L226" s="115"/>
      <c r="M226" s="115"/>
      <c r="N226" s="115"/>
      <c r="O226" s="115"/>
      <c r="P226" s="115"/>
      <c r="Q226" s="115"/>
      <c r="R226" s="115"/>
      <c r="S226" s="115"/>
      <c r="T226" s="115"/>
      <c r="U226" s="115"/>
      <c r="V226" s="115"/>
      <c r="W226" s="115"/>
      <c r="X226" s="115"/>
      <c r="Y226" s="116"/>
      <c r="Z226" s="115"/>
      <c r="AA226" s="115"/>
      <c r="AB226" s="120"/>
      <c r="AC226" s="115"/>
    </row>
    <row r="227" spans="1:29" ht="15.75">
      <c r="A227" s="115"/>
      <c r="B227" s="115"/>
      <c r="C227" s="115"/>
      <c r="D227" s="115"/>
      <c r="E227" s="115"/>
      <c r="F227" s="115"/>
      <c r="G227" s="115"/>
      <c r="H227" s="115"/>
      <c r="I227" s="115"/>
      <c r="J227" s="115"/>
      <c r="K227" s="122"/>
      <c r="L227" s="115"/>
      <c r="M227" s="115"/>
      <c r="N227" s="115"/>
      <c r="O227" s="115"/>
      <c r="P227" s="115"/>
      <c r="Q227" s="115"/>
      <c r="R227" s="115"/>
      <c r="S227" s="115"/>
      <c r="T227" s="115"/>
      <c r="U227" s="115"/>
      <c r="V227" s="115"/>
      <c r="W227" s="115"/>
      <c r="X227" s="115"/>
      <c r="Y227" s="116"/>
      <c r="Z227" s="115"/>
      <c r="AA227" s="115"/>
      <c r="AB227" s="120"/>
      <c r="AC227" s="115"/>
    </row>
    <row r="228" spans="1:29" ht="15.75">
      <c r="A228" s="115"/>
      <c r="B228" s="115"/>
      <c r="C228" s="115"/>
      <c r="D228" s="115"/>
      <c r="E228" s="115"/>
      <c r="F228" s="115"/>
      <c r="G228" s="115"/>
      <c r="H228" s="115"/>
      <c r="I228" s="115"/>
      <c r="J228" s="115"/>
      <c r="K228" s="122"/>
      <c r="L228" s="115"/>
      <c r="M228" s="115"/>
      <c r="N228" s="115"/>
      <c r="O228" s="115"/>
      <c r="P228" s="115"/>
      <c r="Q228" s="115"/>
      <c r="R228" s="115"/>
      <c r="S228" s="115"/>
      <c r="T228" s="115"/>
      <c r="U228" s="115"/>
      <c r="V228" s="115"/>
      <c r="W228" s="115"/>
      <c r="X228" s="115"/>
      <c r="Y228" s="116"/>
      <c r="Z228" s="115"/>
      <c r="AA228" s="115"/>
      <c r="AB228" s="120"/>
      <c r="AC228" s="115"/>
    </row>
    <row r="229" spans="1:29" ht="15.75">
      <c r="A229" s="115"/>
      <c r="B229" s="115"/>
      <c r="C229" s="115"/>
      <c r="D229" s="115"/>
      <c r="E229" s="115"/>
      <c r="F229" s="115"/>
      <c r="G229" s="115"/>
      <c r="H229" s="115"/>
      <c r="I229" s="115"/>
      <c r="J229" s="115"/>
      <c r="K229" s="122"/>
      <c r="L229" s="115"/>
      <c r="M229" s="115"/>
      <c r="N229" s="115"/>
      <c r="O229" s="115"/>
      <c r="P229" s="115"/>
      <c r="Q229" s="115"/>
      <c r="R229" s="115"/>
      <c r="S229" s="115"/>
      <c r="T229" s="115"/>
      <c r="U229" s="115"/>
      <c r="V229" s="115"/>
      <c r="W229" s="115"/>
      <c r="X229" s="115"/>
      <c r="Y229" s="116"/>
      <c r="Z229" s="115"/>
      <c r="AA229" s="115"/>
      <c r="AB229" s="120"/>
      <c r="AC229" s="115"/>
    </row>
    <row r="230" spans="1:29" ht="15.75">
      <c r="A230" s="115"/>
      <c r="B230" s="115"/>
      <c r="C230" s="115"/>
      <c r="D230" s="115"/>
      <c r="E230" s="115"/>
      <c r="F230" s="115"/>
      <c r="G230" s="115"/>
      <c r="H230" s="115"/>
      <c r="I230" s="115"/>
      <c r="J230" s="115"/>
      <c r="K230" s="122"/>
      <c r="L230" s="115"/>
      <c r="M230" s="115"/>
      <c r="N230" s="115"/>
      <c r="O230" s="115"/>
      <c r="P230" s="115"/>
      <c r="Q230" s="115"/>
      <c r="R230" s="115"/>
      <c r="S230" s="115"/>
      <c r="T230" s="115"/>
      <c r="U230" s="115"/>
      <c r="V230" s="115"/>
      <c r="W230" s="115"/>
      <c r="X230" s="115"/>
      <c r="Y230" s="116"/>
      <c r="Z230" s="115"/>
      <c r="AA230" s="115"/>
      <c r="AB230" s="120"/>
      <c r="AC230" s="115"/>
    </row>
    <row r="231" spans="1:29" ht="15.75">
      <c r="A231" s="115"/>
      <c r="B231" s="115"/>
      <c r="C231" s="115"/>
      <c r="D231" s="115"/>
      <c r="E231" s="115"/>
      <c r="F231" s="115"/>
      <c r="G231" s="115"/>
      <c r="H231" s="115"/>
      <c r="I231" s="115"/>
      <c r="J231" s="115"/>
      <c r="K231" s="122"/>
      <c r="L231" s="115"/>
      <c r="M231" s="115"/>
      <c r="N231" s="115"/>
      <c r="O231" s="115"/>
      <c r="P231" s="115"/>
      <c r="Q231" s="115"/>
      <c r="R231" s="115"/>
      <c r="S231" s="115"/>
      <c r="T231" s="115"/>
      <c r="U231" s="115"/>
      <c r="V231" s="115"/>
      <c r="W231" s="115"/>
      <c r="X231" s="115"/>
      <c r="Y231" s="115"/>
      <c r="Z231" s="115"/>
      <c r="AA231" s="115"/>
      <c r="AB231" s="121"/>
      <c r="AC231" s="115"/>
    </row>
    <row r="232" spans="1:29" ht="15.75">
      <c r="A232" s="115"/>
      <c r="B232" s="115"/>
      <c r="C232" s="115"/>
      <c r="D232" s="115"/>
      <c r="E232" s="115"/>
      <c r="F232" s="115"/>
      <c r="G232" s="115"/>
      <c r="H232" s="115"/>
      <c r="I232" s="115"/>
      <c r="J232" s="115"/>
      <c r="K232" s="122"/>
      <c r="L232" s="115"/>
      <c r="M232" s="115"/>
      <c r="N232" s="115"/>
      <c r="O232" s="115"/>
      <c r="P232" s="115"/>
      <c r="Q232" s="115"/>
      <c r="R232" s="115"/>
      <c r="S232" s="115"/>
      <c r="T232" s="115"/>
      <c r="U232" s="115"/>
      <c r="V232" s="115"/>
      <c r="W232" s="115"/>
      <c r="X232" s="115"/>
      <c r="Y232" s="115"/>
      <c r="Z232" s="115"/>
      <c r="AA232" s="115"/>
      <c r="AB232" s="121"/>
      <c r="AC232" s="115"/>
    </row>
    <row r="233" spans="1:29" ht="15.75">
      <c r="A233" s="115"/>
      <c r="B233" s="115"/>
      <c r="C233" s="115"/>
      <c r="D233" s="115"/>
      <c r="E233" s="115"/>
      <c r="F233" s="115"/>
      <c r="G233" s="115"/>
      <c r="H233" s="115"/>
      <c r="I233" s="115"/>
      <c r="J233" s="115"/>
      <c r="K233" s="122"/>
      <c r="L233" s="115"/>
      <c r="M233" s="115"/>
      <c r="N233" s="115"/>
      <c r="O233" s="115"/>
      <c r="P233" s="115"/>
      <c r="Q233" s="115"/>
      <c r="R233" s="115"/>
      <c r="S233" s="115"/>
      <c r="T233" s="115"/>
      <c r="U233" s="115"/>
      <c r="V233" s="115"/>
      <c r="W233" s="115"/>
      <c r="X233" s="115"/>
      <c r="Y233" s="115"/>
      <c r="Z233" s="115"/>
      <c r="AA233" s="115"/>
      <c r="AB233" s="121"/>
      <c r="AC233" s="115"/>
    </row>
    <row r="234" spans="1:29" ht="15.75">
      <c r="A234" s="115"/>
      <c r="B234" s="115"/>
      <c r="C234" s="115"/>
      <c r="D234" s="115"/>
      <c r="E234" s="115"/>
      <c r="F234" s="115"/>
      <c r="G234" s="115"/>
      <c r="H234" s="115"/>
      <c r="I234" s="115"/>
      <c r="J234" s="115"/>
      <c r="K234" s="122"/>
      <c r="L234" s="115"/>
      <c r="M234" s="115"/>
      <c r="N234" s="115"/>
      <c r="O234" s="115"/>
      <c r="P234" s="115"/>
      <c r="Q234" s="115"/>
      <c r="R234" s="115"/>
      <c r="S234" s="115"/>
      <c r="T234" s="115"/>
      <c r="U234" s="115"/>
      <c r="V234" s="115"/>
      <c r="W234" s="115"/>
      <c r="X234" s="115"/>
      <c r="Y234" s="116"/>
      <c r="Z234" s="115"/>
      <c r="AA234" s="115"/>
      <c r="AB234" s="121"/>
      <c r="AC234" s="115"/>
    </row>
    <row r="235" spans="1:29" ht="15.75">
      <c r="A235" s="115"/>
      <c r="B235" s="115"/>
      <c r="C235" s="115"/>
      <c r="D235" s="115"/>
      <c r="E235" s="115"/>
      <c r="F235" s="115"/>
      <c r="G235" s="115"/>
      <c r="H235" s="115"/>
      <c r="I235" s="115"/>
      <c r="J235" s="115"/>
      <c r="K235" s="122"/>
      <c r="L235" s="115"/>
      <c r="M235" s="115"/>
      <c r="N235" s="115"/>
      <c r="O235" s="115"/>
      <c r="P235" s="115"/>
      <c r="Q235" s="115"/>
      <c r="R235" s="115"/>
      <c r="S235" s="115"/>
      <c r="T235" s="115"/>
      <c r="U235" s="115"/>
      <c r="V235" s="115"/>
      <c r="W235" s="115"/>
      <c r="X235" s="115"/>
      <c r="Y235" s="116"/>
      <c r="Z235" s="115"/>
      <c r="AA235" s="115"/>
      <c r="AB235" s="121"/>
      <c r="AC235" s="115"/>
    </row>
    <row r="236" spans="1:29" ht="15.75">
      <c r="A236" s="115"/>
      <c r="B236" s="115"/>
      <c r="C236" s="115"/>
      <c r="D236" s="115"/>
      <c r="E236" s="115"/>
      <c r="F236" s="115"/>
      <c r="G236" s="115"/>
      <c r="H236" s="115"/>
      <c r="I236" s="115"/>
      <c r="J236" s="115"/>
      <c r="K236" s="122"/>
      <c r="L236" s="115"/>
      <c r="M236" s="115"/>
      <c r="N236" s="115"/>
      <c r="O236" s="115"/>
      <c r="P236" s="115"/>
      <c r="Q236" s="115"/>
      <c r="R236" s="115"/>
      <c r="S236" s="115"/>
      <c r="T236" s="115"/>
      <c r="U236" s="115"/>
      <c r="V236" s="115"/>
      <c r="W236" s="115"/>
      <c r="X236" s="115"/>
      <c r="Y236" s="116"/>
      <c r="Z236" s="115"/>
      <c r="AA236" s="115"/>
      <c r="AB236" s="121"/>
      <c r="AC236" s="115"/>
    </row>
    <row r="237" spans="1:29" ht="15.75">
      <c r="A237" s="115"/>
      <c r="B237" s="115"/>
      <c r="C237" s="115"/>
      <c r="D237" s="115"/>
      <c r="E237" s="115"/>
      <c r="F237" s="115"/>
      <c r="G237" s="115"/>
      <c r="H237" s="115"/>
      <c r="I237" s="115"/>
      <c r="J237" s="115"/>
      <c r="K237" s="122"/>
      <c r="L237" s="115"/>
      <c r="M237" s="115"/>
      <c r="N237" s="115"/>
      <c r="O237" s="115"/>
      <c r="P237" s="115"/>
      <c r="Q237" s="115"/>
      <c r="R237" s="115"/>
      <c r="S237" s="115"/>
      <c r="T237" s="115"/>
      <c r="U237" s="115"/>
      <c r="V237" s="115"/>
      <c r="W237" s="115"/>
      <c r="X237" s="115"/>
      <c r="Y237" s="116"/>
      <c r="Z237" s="115"/>
      <c r="AA237" s="115"/>
      <c r="AB237" s="121"/>
      <c r="AC237" s="115"/>
    </row>
    <row r="238" spans="1:29" ht="15.75">
      <c r="A238" s="115"/>
      <c r="B238" s="115"/>
      <c r="C238" s="115"/>
      <c r="D238" s="115"/>
      <c r="E238" s="115"/>
      <c r="F238" s="115"/>
      <c r="G238" s="115"/>
      <c r="H238" s="115"/>
      <c r="I238" s="115"/>
      <c r="J238" s="115"/>
      <c r="K238" s="122"/>
      <c r="L238" s="115"/>
      <c r="M238" s="115"/>
      <c r="N238" s="115"/>
      <c r="O238" s="115"/>
      <c r="P238" s="115"/>
      <c r="Q238" s="115"/>
      <c r="R238" s="115"/>
      <c r="S238" s="115"/>
      <c r="T238" s="115"/>
      <c r="U238" s="115"/>
      <c r="V238" s="115"/>
      <c r="W238" s="115"/>
      <c r="X238" s="115"/>
      <c r="Y238" s="116"/>
      <c r="Z238" s="115"/>
      <c r="AA238" s="115"/>
      <c r="AB238" s="121"/>
      <c r="AC238" s="115"/>
    </row>
    <row r="239" spans="1:29" ht="15.75">
      <c r="A239" s="115"/>
      <c r="B239" s="115"/>
      <c r="C239" s="115"/>
      <c r="D239" s="115"/>
      <c r="E239" s="115"/>
      <c r="F239" s="115"/>
      <c r="G239" s="115"/>
      <c r="H239" s="115"/>
      <c r="I239" s="115"/>
      <c r="J239" s="115"/>
      <c r="K239" s="122"/>
      <c r="L239" s="115"/>
      <c r="M239" s="115"/>
      <c r="N239" s="115"/>
      <c r="O239" s="115"/>
      <c r="P239" s="115"/>
      <c r="Q239" s="115"/>
      <c r="R239" s="115"/>
      <c r="S239" s="115"/>
      <c r="T239" s="115"/>
      <c r="U239" s="115"/>
      <c r="V239" s="115"/>
      <c r="W239" s="115"/>
      <c r="X239" s="115"/>
      <c r="Y239" s="116"/>
      <c r="Z239" s="115"/>
      <c r="AA239" s="115"/>
      <c r="AB239" s="121"/>
      <c r="AC239" s="115"/>
    </row>
    <row r="240" spans="1:29" ht="15.75">
      <c r="A240" s="115"/>
      <c r="B240" s="115"/>
      <c r="C240" s="115"/>
      <c r="D240" s="115"/>
      <c r="E240" s="115"/>
      <c r="F240" s="115"/>
      <c r="G240" s="115"/>
      <c r="H240" s="115"/>
      <c r="I240" s="115"/>
      <c r="J240" s="115"/>
      <c r="K240" s="122"/>
      <c r="L240" s="115"/>
      <c r="M240" s="115"/>
      <c r="N240" s="115"/>
      <c r="O240" s="115"/>
      <c r="P240" s="115"/>
      <c r="Q240" s="115"/>
      <c r="R240" s="115"/>
      <c r="S240" s="115"/>
      <c r="T240" s="115"/>
      <c r="U240" s="115"/>
      <c r="V240" s="115"/>
      <c r="W240" s="115"/>
      <c r="X240" s="115"/>
      <c r="Y240" s="116"/>
      <c r="Z240" s="115"/>
      <c r="AA240" s="115"/>
      <c r="AB240" s="121"/>
      <c r="AC240" s="115"/>
    </row>
    <row r="241" spans="1:29" ht="15.75">
      <c r="A241" s="115"/>
      <c r="B241" s="115"/>
      <c r="C241" s="115"/>
      <c r="D241" s="115"/>
      <c r="E241" s="115"/>
      <c r="F241" s="115"/>
      <c r="G241" s="115"/>
      <c r="H241" s="115"/>
      <c r="I241" s="115"/>
      <c r="J241" s="115"/>
      <c r="K241" s="122"/>
      <c r="L241" s="115"/>
      <c r="M241" s="115"/>
      <c r="N241" s="115"/>
      <c r="O241" s="115"/>
      <c r="P241" s="115"/>
      <c r="Q241" s="115"/>
      <c r="R241" s="115"/>
      <c r="S241" s="115"/>
      <c r="T241" s="115"/>
      <c r="U241" s="115"/>
      <c r="V241" s="115"/>
      <c r="W241" s="115"/>
      <c r="X241" s="115"/>
      <c r="Y241" s="116"/>
      <c r="Z241" s="115"/>
      <c r="AA241" s="115"/>
      <c r="AB241" s="121"/>
      <c r="AC241" s="115"/>
    </row>
    <row r="242" spans="1:29" ht="15.75">
      <c r="A242" s="115"/>
      <c r="B242" s="115"/>
      <c r="C242" s="115"/>
      <c r="D242" s="115"/>
      <c r="E242" s="115"/>
      <c r="F242" s="115"/>
      <c r="G242" s="115"/>
      <c r="H242" s="115"/>
      <c r="I242" s="115"/>
      <c r="J242" s="115"/>
      <c r="K242" s="122"/>
      <c r="L242" s="115"/>
      <c r="M242" s="115"/>
      <c r="N242" s="115"/>
      <c r="O242" s="115"/>
      <c r="P242" s="115"/>
      <c r="Q242" s="115"/>
      <c r="R242" s="115"/>
      <c r="S242" s="115"/>
      <c r="T242" s="115"/>
      <c r="U242" s="115"/>
      <c r="V242" s="115"/>
      <c r="W242" s="115"/>
      <c r="X242" s="115"/>
      <c r="Y242" s="116"/>
      <c r="Z242" s="115"/>
      <c r="AA242" s="115"/>
      <c r="AB242" s="121"/>
      <c r="AC242" s="115"/>
    </row>
    <row r="243" spans="1:29" ht="15.75">
      <c r="A243" s="115"/>
      <c r="B243" s="115"/>
      <c r="C243" s="115"/>
      <c r="D243" s="115"/>
      <c r="E243" s="115"/>
      <c r="F243" s="115"/>
      <c r="G243" s="115"/>
      <c r="H243" s="115"/>
      <c r="I243" s="115"/>
      <c r="J243" s="115"/>
      <c r="K243" s="122"/>
      <c r="L243" s="115"/>
      <c r="M243" s="115"/>
      <c r="N243" s="115"/>
      <c r="O243" s="115"/>
      <c r="P243" s="115"/>
      <c r="Q243" s="115"/>
      <c r="R243" s="115"/>
      <c r="S243" s="115"/>
      <c r="T243" s="115"/>
      <c r="U243" s="115"/>
      <c r="V243" s="115"/>
      <c r="W243" s="115"/>
      <c r="X243" s="115"/>
      <c r="Y243" s="116"/>
      <c r="Z243" s="115"/>
      <c r="AA243" s="115"/>
      <c r="AB243" s="121"/>
      <c r="AC243" s="115"/>
    </row>
    <row r="244" spans="1:29" ht="15.75">
      <c r="A244" s="115"/>
      <c r="B244" s="115"/>
      <c r="C244" s="115"/>
      <c r="D244" s="115"/>
      <c r="E244" s="115"/>
      <c r="F244" s="115"/>
      <c r="G244" s="115"/>
      <c r="H244" s="115"/>
      <c r="I244" s="115"/>
      <c r="J244" s="115"/>
      <c r="K244" s="122"/>
      <c r="L244" s="115"/>
      <c r="M244" s="115"/>
      <c r="N244" s="115"/>
      <c r="O244" s="115"/>
      <c r="P244" s="115"/>
      <c r="Q244" s="115"/>
      <c r="R244" s="115"/>
      <c r="S244" s="115"/>
      <c r="T244" s="115"/>
      <c r="U244" s="115"/>
      <c r="V244" s="115"/>
      <c r="W244" s="115"/>
      <c r="X244" s="115"/>
      <c r="Y244" s="116"/>
      <c r="Z244" s="115"/>
      <c r="AA244" s="115"/>
      <c r="AB244" s="121"/>
      <c r="AC244" s="115"/>
    </row>
    <row r="245" spans="1:29" ht="15.75">
      <c r="A245" s="115"/>
      <c r="B245" s="115"/>
      <c r="C245" s="115"/>
      <c r="D245" s="115"/>
      <c r="E245" s="115"/>
      <c r="F245" s="115"/>
      <c r="G245" s="115"/>
      <c r="H245" s="115"/>
      <c r="I245" s="115"/>
      <c r="J245" s="115"/>
      <c r="K245" s="122"/>
      <c r="L245" s="115"/>
      <c r="M245" s="115"/>
      <c r="N245" s="115"/>
      <c r="O245" s="115"/>
      <c r="P245" s="115"/>
      <c r="Q245" s="115"/>
      <c r="R245" s="115"/>
      <c r="S245" s="115"/>
      <c r="T245" s="115"/>
      <c r="U245" s="115"/>
      <c r="V245" s="115"/>
      <c r="W245" s="115"/>
      <c r="X245" s="115"/>
      <c r="Y245" s="116"/>
      <c r="Z245" s="115"/>
      <c r="AA245" s="115"/>
      <c r="AB245" s="121"/>
      <c r="AC245" s="115"/>
    </row>
    <row r="246" spans="1:29" ht="15.75">
      <c r="A246" s="115"/>
      <c r="B246" s="115"/>
      <c r="C246" s="115"/>
      <c r="D246" s="115"/>
      <c r="E246" s="115"/>
      <c r="F246" s="115"/>
      <c r="G246" s="115"/>
      <c r="H246" s="115"/>
      <c r="I246" s="115"/>
      <c r="J246" s="115"/>
      <c r="K246" s="122"/>
      <c r="L246" s="115"/>
      <c r="M246" s="115"/>
      <c r="N246" s="115"/>
      <c r="O246" s="115"/>
      <c r="P246" s="115"/>
      <c r="Q246" s="115"/>
      <c r="R246" s="115"/>
      <c r="S246" s="115"/>
      <c r="T246" s="115"/>
      <c r="U246" s="115"/>
      <c r="V246" s="115"/>
      <c r="W246" s="115"/>
      <c r="X246" s="115"/>
      <c r="Y246" s="116"/>
      <c r="Z246" s="115"/>
      <c r="AA246" s="115"/>
      <c r="AB246" s="121"/>
      <c r="AC246" s="115"/>
    </row>
    <row r="247" spans="1:29" ht="15.75">
      <c r="A247" s="115"/>
      <c r="B247" s="115"/>
      <c r="C247" s="115"/>
      <c r="D247" s="115"/>
      <c r="E247" s="115"/>
      <c r="F247" s="115"/>
      <c r="G247" s="115"/>
      <c r="H247" s="115"/>
      <c r="I247" s="115"/>
      <c r="J247" s="115"/>
      <c r="K247" s="122"/>
      <c r="L247" s="115"/>
      <c r="M247" s="115"/>
      <c r="N247" s="115"/>
      <c r="O247" s="115"/>
      <c r="P247" s="115"/>
      <c r="Q247" s="115"/>
      <c r="R247" s="115"/>
      <c r="S247" s="115"/>
      <c r="T247" s="115"/>
      <c r="U247" s="115"/>
      <c r="V247" s="115"/>
      <c r="W247" s="115"/>
      <c r="X247" s="115"/>
      <c r="Y247" s="116"/>
      <c r="Z247" s="115"/>
      <c r="AA247" s="115"/>
      <c r="AB247" s="121"/>
      <c r="AC247" s="115"/>
    </row>
    <row r="248" spans="1:29" ht="15.75">
      <c r="A248" s="115"/>
      <c r="B248" s="115"/>
      <c r="C248" s="115"/>
      <c r="D248" s="115"/>
      <c r="E248" s="115"/>
      <c r="F248" s="115"/>
      <c r="G248" s="115"/>
      <c r="H248" s="115"/>
      <c r="I248" s="115"/>
      <c r="J248" s="115"/>
      <c r="K248" s="122"/>
      <c r="L248" s="115"/>
      <c r="M248" s="115"/>
      <c r="N248" s="115"/>
      <c r="O248" s="115"/>
      <c r="P248" s="115"/>
      <c r="Q248" s="115"/>
      <c r="R248" s="115"/>
      <c r="S248" s="115"/>
      <c r="T248" s="115"/>
      <c r="U248" s="115"/>
      <c r="V248" s="115"/>
      <c r="W248" s="115"/>
      <c r="X248" s="115"/>
      <c r="Y248" s="116"/>
      <c r="Z248" s="115"/>
      <c r="AA248" s="115"/>
      <c r="AB248" s="121"/>
      <c r="AC248" s="115"/>
    </row>
    <row r="249" spans="1:29" ht="15.75">
      <c r="A249" s="115"/>
      <c r="B249" s="115"/>
      <c r="C249" s="115"/>
      <c r="D249" s="115"/>
      <c r="E249" s="115"/>
      <c r="F249" s="115"/>
      <c r="G249" s="115"/>
      <c r="H249" s="115"/>
      <c r="I249" s="115"/>
      <c r="J249" s="115"/>
      <c r="K249" s="122"/>
      <c r="L249" s="115"/>
      <c r="M249" s="115"/>
      <c r="N249" s="115"/>
      <c r="O249" s="115"/>
      <c r="P249" s="115"/>
      <c r="Q249" s="115"/>
      <c r="R249" s="115"/>
      <c r="S249" s="115"/>
      <c r="T249" s="115"/>
      <c r="U249" s="115"/>
      <c r="V249" s="115"/>
      <c r="W249" s="115"/>
      <c r="X249" s="115"/>
      <c r="Y249" s="116"/>
      <c r="Z249" s="115"/>
      <c r="AA249" s="115"/>
      <c r="AB249" s="121"/>
      <c r="AC249" s="115"/>
    </row>
    <row r="250" spans="1:29" ht="15.75">
      <c r="A250" s="115"/>
      <c r="B250" s="115"/>
      <c r="C250" s="115"/>
      <c r="D250" s="115"/>
      <c r="E250" s="115"/>
      <c r="F250" s="115"/>
      <c r="G250" s="115"/>
      <c r="H250" s="115"/>
      <c r="I250" s="115"/>
      <c r="J250" s="115"/>
      <c r="K250" s="122"/>
      <c r="L250" s="115"/>
      <c r="M250" s="115"/>
      <c r="N250" s="115"/>
      <c r="O250" s="115"/>
      <c r="P250" s="115"/>
      <c r="Q250" s="115"/>
      <c r="R250" s="115"/>
      <c r="S250" s="115"/>
      <c r="T250" s="115"/>
      <c r="U250" s="115"/>
      <c r="V250" s="115"/>
      <c r="W250" s="115"/>
      <c r="X250" s="115"/>
      <c r="Y250" s="115"/>
      <c r="Z250" s="115"/>
      <c r="AA250" s="115"/>
      <c r="AB250" s="121"/>
      <c r="AC250" s="115"/>
    </row>
    <row r="251" spans="1:29" ht="15.75">
      <c r="A251" s="115"/>
      <c r="B251" s="115"/>
      <c r="C251" s="115"/>
      <c r="D251" s="115"/>
      <c r="E251" s="115"/>
      <c r="F251" s="115"/>
      <c r="G251" s="115"/>
      <c r="H251" s="115"/>
      <c r="I251" s="115"/>
      <c r="J251" s="115"/>
      <c r="K251" s="122"/>
      <c r="L251" s="115"/>
      <c r="M251" s="115"/>
      <c r="N251" s="115"/>
      <c r="O251" s="115"/>
      <c r="P251" s="115"/>
      <c r="Q251" s="115"/>
      <c r="R251" s="115"/>
      <c r="S251" s="115"/>
      <c r="T251" s="115"/>
      <c r="U251" s="115"/>
      <c r="V251" s="115"/>
      <c r="W251" s="115"/>
      <c r="X251" s="115"/>
      <c r="Y251" s="116"/>
      <c r="Z251" s="115"/>
      <c r="AA251" s="115"/>
      <c r="AB251" s="121"/>
      <c r="AC251" s="115"/>
    </row>
    <row r="252" spans="1:29" ht="15.75">
      <c r="A252" s="115"/>
      <c r="B252" s="115"/>
      <c r="C252" s="115"/>
      <c r="D252" s="115"/>
      <c r="E252" s="115"/>
      <c r="F252" s="115"/>
      <c r="G252" s="115"/>
      <c r="H252" s="115"/>
      <c r="I252" s="115"/>
      <c r="J252" s="115"/>
      <c r="K252" s="122"/>
      <c r="L252" s="115"/>
      <c r="M252" s="115"/>
      <c r="N252" s="115"/>
      <c r="O252" s="115"/>
      <c r="P252" s="115"/>
      <c r="Q252" s="115"/>
      <c r="R252" s="115"/>
      <c r="S252" s="115"/>
      <c r="T252" s="115"/>
      <c r="U252" s="115"/>
      <c r="V252" s="115"/>
      <c r="W252" s="115"/>
      <c r="X252" s="115"/>
      <c r="Y252" s="116"/>
      <c r="Z252" s="115"/>
      <c r="AA252" s="115"/>
      <c r="AB252" s="121"/>
      <c r="AC252" s="115"/>
    </row>
    <row r="253" spans="1:29" ht="15.75">
      <c r="A253" s="115"/>
      <c r="B253" s="115"/>
      <c r="C253" s="115"/>
      <c r="D253" s="115"/>
      <c r="E253" s="115"/>
      <c r="F253" s="115"/>
      <c r="G253" s="115"/>
      <c r="H253" s="115"/>
      <c r="I253" s="115"/>
      <c r="J253" s="115"/>
      <c r="K253" s="122"/>
      <c r="L253" s="115"/>
      <c r="M253" s="115"/>
      <c r="N253" s="115"/>
      <c r="O253" s="115"/>
      <c r="P253" s="115"/>
      <c r="Q253" s="115"/>
      <c r="R253" s="115"/>
      <c r="S253" s="115"/>
      <c r="T253" s="115"/>
      <c r="U253" s="115"/>
      <c r="V253" s="115"/>
      <c r="W253" s="115"/>
      <c r="X253" s="115"/>
      <c r="Y253" s="116"/>
      <c r="Z253" s="115"/>
      <c r="AA253" s="115"/>
      <c r="AB253" s="121"/>
      <c r="AC253" s="115"/>
    </row>
    <row r="254" spans="1:29" ht="15.75">
      <c r="A254" s="115"/>
      <c r="B254" s="115"/>
      <c r="C254" s="115"/>
      <c r="D254" s="115"/>
      <c r="E254" s="115"/>
      <c r="F254" s="115"/>
      <c r="G254" s="115"/>
      <c r="H254" s="115"/>
      <c r="I254" s="115"/>
      <c r="J254" s="115"/>
      <c r="K254" s="122"/>
      <c r="L254" s="115"/>
      <c r="M254" s="115"/>
      <c r="N254" s="115"/>
      <c r="O254" s="115"/>
      <c r="P254" s="115"/>
      <c r="Q254" s="115"/>
      <c r="R254" s="115"/>
      <c r="S254" s="115"/>
      <c r="T254" s="115"/>
      <c r="U254" s="115"/>
      <c r="V254" s="115"/>
      <c r="W254" s="115"/>
      <c r="X254" s="115"/>
      <c r="Y254" s="116"/>
      <c r="Z254" s="115"/>
      <c r="AA254" s="115"/>
      <c r="AB254" s="121"/>
      <c r="AC254" s="115"/>
    </row>
    <row r="255" spans="1:29" ht="15.75">
      <c r="A255" s="115"/>
      <c r="B255" s="115"/>
      <c r="C255" s="115"/>
      <c r="D255" s="115"/>
      <c r="E255" s="115"/>
      <c r="F255" s="115"/>
      <c r="G255" s="115"/>
      <c r="H255" s="115"/>
      <c r="I255" s="115"/>
      <c r="J255" s="115"/>
      <c r="K255" s="122"/>
      <c r="L255" s="115"/>
      <c r="M255" s="115"/>
      <c r="N255" s="115"/>
      <c r="O255" s="115"/>
      <c r="P255" s="115"/>
      <c r="Q255" s="115"/>
      <c r="R255" s="115"/>
      <c r="S255" s="115"/>
      <c r="T255" s="115"/>
      <c r="U255" s="115"/>
      <c r="V255" s="115"/>
      <c r="W255" s="115"/>
      <c r="X255" s="115"/>
      <c r="Y255" s="116"/>
      <c r="Z255" s="115"/>
      <c r="AA255" s="115"/>
      <c r="AB255" s="121"/>
      <c r="AC255" s="115"/>
    </row>
    <row r="256" spans="1:29" ht="15.75">
      <c r="A256" s="115"/>
      <c r="B256" s="115"/>
      <c r="C256" s="115"/>
      <c r="D256" s="115"/>
      <c r="E256" s="115"/>
      <c r="F256" s="115"/>
      <c r="G256" s="115"/>
      <c r="H256" s="115"/>
      <c r="I256" s="115"/>
      <c r="J256" s="115"/>
      <c r="K256" s="122"/>
      <c r="L256" s="115"/>
      <c r="M256" s="115"/>
      <c r="N256" s="115"/>
      <c r="O256" s="115"/>
      <c r="P256" s="115"/>
      <c r="Q256" s="115"/>
      <c r="R256" s="115"/>
      <c r="S256" s="115"/>
      <c r="T256" s="115"/>
      <c r="U256" s="115"/>
      <c r="V256" s="115"/>
      <c r="W256" s="115"/>
      <c r="X256" s="115"/>
      <c r="Y256" s="116"/>
      <c r="Z256" s="115"/>
      <c r="AA256" s="115"/>
      <c r="AB256" s="121"/>
      <c r="AC256" s="115"/>
    </row>
    <row r="257" spans="1:29" ht="15.75">
      <c r="A257" s="115"/>
      <c r="B257" s="115"/>
      <c r="C257" s="115"/>
      <c r="D257" s="115"/>
      <c r="E257" s="115"/>
      <c r="F257" s="115"/>
      <c r="G257" s="115"/>
      <c r="H257" s="115"/>
      <c r="I257" s="115"/>
      <c r="J257" s="115"/>
      <c r="K257" s="122"/>
      <c r="L257" s="115"/>
      <c r="M257" s="115"/>
      <c r="N257" s="115"/>
      <c r="O257" s="115"/>
      <c r="P257" s="115"/>
      <c r="Q257" s="115"/>
      <c r="R257" s="115"/>
      <c r="S257" s="115"/>
      <c r="T257" s="115"/>
      <c r="U257" s="115"/>
      <c r="V257" s="115"/>
      <c r="W257" s="115"/>
      <c r="X257" s="115"/>
      <c r="Y257" s="116"/>
      <c r="Z257" s="115"/>
      <c r="AA257" s="115"/>
      <c r="AB257" s="121"/>
      <c r="AC257" s="115"/>
    </row>
    <row r="258" spans="1:29" ht="15.75">
      <c r="A258" s="115"/>
      <c r="B258" s="115"/>
      <c r="C258" s="115"/>
      <c r="D258" s="115"/>
      <c r="E258" s="115"/>
      <c r="F258" s="115"/>
      <c r="G258" s="115"/>
      <c r="H258" s="115"/>
      <c r="I258" s="115"/>
      <c r="J258" s="115"/>
      <c r="K258" s="122"/>
      <c r="L258" s="115"/>
      <c r="M258" s="115"/>
      <c r="N258" s="115"/>
      <c r="O258" s="115"/>
      <c r="P258" s="115"/>
      <c r="Q258" s="115"/>
      <c r="R258" s="115"/>
      <c r="S258" s="115"/>
      <c r="T258" s="115"/>
      <c r="U258" s="115"/>
      <c r="V258" s="115"/>
      <c r="W258" s="115"/>
      <c r="X258" s="115"/>
      <c r="Y258" s="116"/>
      <c r="Z258" s="115"/>
      <c r="AA258" s="115"/>
      <c r="AB258" s="121"/>
      <c r="AC258" s="115"/>
    </row>
    <row r="259" spans="1:29" ht="15.75">
      <c r="A259" s="115"/>
      <c r="B259" s="115"/>
      <c r="C259" s="115"/>
      <c r="D259" s="115"/>
      <c r="E259" s="115"/>
      <c r="F259" s="115"/>
      <c r="G259" s="115"/>
      <c r="H259" s="115"/>
      <c r="I259" s="115"/>
      <c r="J259" s="115"/>
      <c r="K259" s="122"/>
      <c r="L259" s="115"/>
      <c r="M259" s="115"/>
      <c r="N259" s="115"/>
      <c r="O259" s="115"/>
      <c r="P259" s="115"/>
      <c r="Q259" s="115"/>
      <c r="R259" s="115"/>
      <c r="S259" s="115"/>
      <c r="T259" s="115"/>
      <c r="U259" s="115"/>
      <c r="V259" s="115"/>
      <c r="W259" s="115"/>
      <c r="X259" s="115"/>
      <c r="Y259" s="116"/>
      <c r="Z259" s="115"/>
      <c r="AA259" s="115"/>
      <c r="AB259" s="121"/>
      <c r="AC259" s="115"/>
    </row>
    <row r="260" spans="1:29" ht="15.75">
      <c r="A260" s="115"/>
      <c r="B260" s="115"/>
      <c r="C260" s="115"/>
      <c r="D260" s="115"/>
      <c r="E260" s="115"/>
      <c r="F260" s="115"/>
      <c r="G260" s="115"/>
      <c r="H260" s="115"/>
      <c r="I260" s="115"/>
      <c r="J260" s="115"/>
      <c r="K260" s="122"/>
      <c r="L260" s="115"/>
      <c r="M260" s="115"/>
      <c r="N260" s="115"/>
      <c r="O260" s="115"/>
      <c r="P260" s="115"/>
      <c r="Q260" s="115"/>
      <c r="R260" s="115"/>
      <c r="S260" s="115"/>
      <c r="T260" s="115"/>
      <c r="U260" s="115"/>
      <c r="V260" s="115"/>
      <c r="W260" s="115"/>
      <c r="X260" s="115"/>
      <c r="Y260" s="116"/>
      <c r="Z260" s="115"/>
      <c r="AA260" s="115"/>
      <c r="AB260" s="121"/>
      <c r="AC260" s="115"/>
    </row>
    <row r="261" spans="1:29" ht="15.75">
      <c r="A261" s="115"/>
      <c r="B261" s="115"/>
      <c r="C261" s="115"/>
      <c r="D261" s="115"/>
      <c r="E261" s="115"/>
      <c r="F261" s="115"/>
      <c r="G261" s="115"/>
      <c r="H261" s="115"/>
      <c r="I261" s="115"/>
      <c r="J261" s="115"/>
      <c r="K261" s="122"/>
      <c r="L261" s="115"/>
      <c r="M261" s="115"/>
      <c r="N261" s="115"/>
      <c r="O261" s="115"/>
      <c r="P261" s="115"/>
      <c r="Q261" s="115"/>
      <c r="R261" s="115"/>
      <c r="S261" s="115"/>
      <c r="T261" s="115"/>
      <c r="U261" s="115"/>
      <c r="V261" s="115"/>
      <c r="W261" s="115"/>
      <c r="X261" s="115"/>
      <c r="Y261" s="116"/>
      <c r="Z261" s="115"/>
      <c r="AA261" s="115"/>
      <c r="AB261" s="121"/>
      <c r="AC261" s="115"/>
    </row>
    <row r="262" spans="1:29" ht="15.75">
      <c r="A262" s="115"/>
      <c r="B262" s="115"/>
      <c r="C262" s="115"/>
      <c r="D262" s="115"/>
      <c r="E262" s="115"/>
      <c r="F262" s="115"/>
      <c r="G262" s="115"/>
      <c r="H262" s="115"/>
      <c r="I262" s="115"/>
      <c r="J262" s="115"/>
      <c r="K262" s="122"/>
      <c r="L262" s="115"/>
      <c r="M262" s="115"/>
      <c r="N262" s="115"/>
      <c r="O262" s="115"/>
      <c r="P262" s="115"/>
      <c r="Q262" s="115"/>
      <c r="R262" s="115"/>
      <c r="S262" s="115"/>
      <c r="T262" s="115"/>
      <c r="U262" s="115"/>
      <c r="V262" s="115"/>
      <c r="W262" s="115"/>
      <c r="X262" s="115"/>
      <c r="Y262" s="116"/>
      <c r="Z262" s="115"/>
      <c r="AA262" s="115"/>
      <c r="AB262" s="121"/>
      <c r="AC262" s="115"/>
    </row>
    <row r="263" spans="1:29" ht="15.75">
      <c r="A263" s="115"/>
      <c r="B263" s="115"/>
      <c r="C263" s="115"/>
      <c r="D263" s="115"/>
      <c r="E263" s="115"/>
      <c r="F263" s="115"/>
      <c r="G263" s="115"/>
      <c r="H263" s="115"/>
      <c r="I263" s="115"/>
      <c r="J263" s="115"/>
      <c r="K263" s="122"/>
      <c r="L263" s="115"/>
      <c r="M263" s="115"/>
      <c r="N263" s="115"/>
      <c r="O263" s="115"/>
      <c r="P263" s="115"/>
      <c r="Q263" s="115"/>
      <c r="R263" s="115"/>
      <c r="S263" s="115"/>
      <c r="T263" s="115"/>
      <c r="U263" s="115"/>
      <c r="V263" s="115"/>
      <c r="W263" s="115"/>
      <c r="X263" s="115"/>
      <c r="Y263" s="116"/>
      <c r="Z263" s="115"/>
      <c r="AA263" s="115"/>
      <c r="AB263" s="121"/>
      <c r="AC263" s="115"/>
    </row>
    <row r="264" spans="1:29" ht="15.75">
      <c r="A264" s="115"/>
      <c r="B264" s="115"/>
      <c r="C264" s="115"/>
      <c r="D264" s="115"/>
      <c r="E264" s="115"/>
      <c r="F264" s="115"/>
      <c r="G264" s="115"/>
      <c r="H264" s="115"/>
      <c r="I264" s="115"/>
      <c r="J264" s="115"/>
      <c r="K264" s="122"/>
      <c r="L264" s="115"/>
      <c r="M264" s="115"/>
      <c r="N264" s="115"/>
      <c r="O264" s="115"/>
      <c r="P264" s="115"/>
      <c r="Q264" s="115"/>
      <c r="R264" s="115"/>
      <c r="S264" s="115"/>
      <c r="T264" s="115"/>
      <c r="U264" s="115"/>
      <c r="V264" s="115"/>
      <c r="W264" s="115"/>
      <c r="X264" s="115"/>
      <c r="Y264" s="116"/>
      <c r="Z264" s="115"/>
      <c r="AA264" s="115"/>
      <c r="AB264" s="121"/>
      <c r="AC264" s="115"/>
    </row>
    <row r="265" spans="1:29" ht="15.75">
      <c r="A265" s="115"/>
      <c r="B265" s="115"/>
      <c r="C265" s="115"/>
      <c r="D265" s="115"/>
      <c r="E265" s="115"/>
      <c r="F265" s="115"/>
      <c r="G265" s="115"/>
      <c r="H265" s="115"/>
      <c r="I265" s="115"/>
      <c r="J265" s="115"/>
      <c r="K265" s="122"/>
      <c r="L265" s="115"/>
      <c r="M265" s="115"/>
      <c r="N265" s="115"/>
      <c r="O265" s="115"/>
      <c r="P265" s="115"/>
      <c r="Q265" s="115"/>
      <c r="R265" s="115"/>
      <c r="S265" s="115"/>
      <c r="T265" s="115"/>
      <c r="U265" s="115"/>
      <c r="V265" s="115"/>
      <c r="W265" s="115"/>
      <c r="X265" s="115"/>
      <c r="Y265" s="116"/>
      <c r="Z265" s="115"/>
      <c r="AA265" s="115"/>
      <c r="AB265" s="121"/>
      <c r="AC265" s="115"/>
    </row>
    <row r="266" spans="1:29" ht="15.75">
      <c r="A266" s="115"/>
      <c r="B266" s="115"/>
      <c r="C266" s="115"/>
      <c r="D266" s="115"/>
      <c r="E266" s="115"/>
      <c r="F266" s="115"/>
      <c r="G266" s="115"/>
      <c r="H266" s="115"/>
      <c r="I266" s="115"/>
      <c r="J266" s="115"/>
      <c r="K266" s="122"/>
      <c r="L266" s="115"/>
      <c r="M266" s="115"/>
      <c r="N266" s="115"/>
      <c r="O266" s="115"/>
      <c r="P266" s="115"/>
      <c r="Q266" s="115"/>
      <c r="R266" s="115"/>
      <c r="S266" s="115"/>
      <c r="T266" s="115"/>
      <c r="U266" s="115"/>
      <c r="V266" s="115"/>
      <c r="W266" s="115"/>
      <c r="X266" s="115"/>
      <c r="Y266" s="115"/>
      <c r="Z266" s="115"/>
      <c r="AA266" s="115"/>
      <c r="AB266" s="121"/>
      <c r="AC266" s="115"/>
    </row>
    <row r="267" spans="1:29" ht="15.75">
      <c r="A267" s="115"/>
      <c r="B267" s="115"/>
      <c r="C267" s="115"/>
      <c r="D267" s="115"/>
      <c r="E267" s="115"/>
      <c r="F267" s="115"/>
      <c r="G267" s="115"/>
      <c r="H267" s="115"/>
      <c r="I267" s="115"/>
      <c r="J267" s="115"/>
      <c r="K267" s="122"/>
      <c r="L267" s="115"/>
      <c r="M267" s="115"/>
      <c r="N267" s="115"/>
      <c r="O267" s="115"/>
      <c r="P267" s="115"/>
      <c r="Q267" s="115"/>
      <c r="R267" s="115"/>
      <c r="S267" s="115"/>
      <c r="T267" s="115"/>
      <c r="U267" s="115"/>
      <c r="V267" s="115"/>
      <c r="W267" s="115"/>
      <c r="X267" s="115"/>
      <c r="Y267" s="116"/>
      <c r="Z267" s="115"/>
      <c r="AA267" s="115"/>
      <c r="AB267" s="121"/>
      <c r="AC267" s="115"/>
    </row>
    <row r="268" spans="1:29" ht="15.75">
      <c r="A268" s="115"/>
      <c r="B268" s="115"/>
      <c r="C268" s="115"/>
      <c r="D268" s="115"/>
      <c r="E268" s="115"/>
      <c r="F268" s="115"/>
      <c r="G268" s="115"/>
      <c r="H268" s="115"/>
      <c r="I268" s="115"/>
      <c r="J268" s="115"/>
      <c r="K268" s="122"/>
      <c r="L268" s="115"/>
      <c r="M268" s="115"/>
      <c r="N268" s="115"/>
      <c r="O268" s="115"/>
      <c r="P268" s="115"/>
      <c r="Q268" s="115"/>
      <c r="R268" s="115"/>
      <c r="S268" s="115"/>
      <c r="T268" s="115"/>
      <c r="U268" s="115"/>
      <c r="V268" s="115"/>
      <c r="W268" s="115"/>
      <c r="X268" s="115"/>
      <c r="Y268" s="115"/>
      <c r="Z268" s="115"/>
      <c r="AA268" s="115"/>
      <c r="AB268" s="121"/>
      <c r="AC268" s="115"/>
    </row>
    <row r="269" spans="1:29" ht="15.75">
      <c r="A269" s="115"/>
      <c r="B269" s="115"/>
      <c r="C269" s="115"/>
      <c r="D269" s="115"/>
      <c r="E269" s="115"/>
      <c r="F269" s="115"/>
      <c r="G269" s="115"/>
      <c r="H269" s="115"/>
      <c r="I269" s="115"/>
      <c r="J269" s="115"/>
      <c r="K269" s="122"/>
      <c r="L269" s="115"/>
      <c r="M269" s="115"/>
      <c r="N269" s="115"/>
      <c r="O269" s="115"/>
      <c r="P269" s="115"/>
      <c r="Q269" s="115"/>
      <c r="R269" s="115"/>
      <c r="S269" s="115"/>
      <c r="T269" s="115"/>
      <c r="U269" s="115"/>
      <c r="V269" s="115"/>
      <c r="W269" s="115"/>
      <c r="X269" s="115"/>
      <c r="Y269" s="115"/>
      <c r="Z269" s="115"/>
      <c r="AA269" s="115"/>
      <c r="AB269" s="121"/>
      <c r="AC269" s="115"/>
    </row>
    <row r="270" spans="1:29" ht="15.75">
      <c r="A270" s="115"/>
      <c r="B270" s="115"/>
      <c r="C270" s="115"/>
      <c r="D270" s="115"/>
      <c r="E270" s="115"/>
      <c r="F270" s="115"/>
      <c r="G270" s="115"/>
      <c r="H270" s="115"/>
      <c r="I270" s="115"/>
      <c r="J270" s="115"/>
      <c r="K270" s="122"/>
      <c r="L270" s="115"/>
      <c r="M270" s="115"/>
      <c r="N270" s="115"/>
      <c r="O270" s="115"/>
      <c r="P270" s="115"/>
      <c r="Q270" s="115"/>
      <c r="R270" s="115"/>
      <c r="S270" s="115"/>
      <c r="T270" s="115"/>
      <c r="U270" s="115"/>
      <c r="V270" s="115"/>
      <c r="W270" s="115"/>
      <c r="X270" s="115"/>
      <c r="Y270" s="116"/>
      <c r="Z270" s="115"/>
      <c r="AA270" s="115"/>
      <c r="AB270" s="121"/>
      <c r="AC270" s="115"/>
    </row>
    <row r="271" spans="1:29" ht="15.75">
      <c r="A271" s="115"/>
      <c r="B271" s="115"/>
      <c r="C271" s="115"/>
      <c r="D271" s="115"/>
      <c r="E271" s="115"/>
      <c r="F271" s="115"/>
      <c r="G271" s="115"/>
      <c r="H271" s="115"/>
      <c r="I271" s="115"/>
      <c r="J271" s="115"/>
      <c r="K271" s="122"/>
      <c r="L271" s="115"/>
      <c r="M271" s="115"/>
      <c r="N271" s="115"/>
      <c r="O271" s="115"/>
      <c r="P271" s="115"/>
      <c r="Q271" s="115"/>
      <c r="R271" s="115"/>
      <c r="S271" s="115"/>
      <c r="T271" s="115"/>
      <c r="U271" s="115"/>
      <c r="V271" s="115"/>
      <c r="W271" s="115"/>
      <c r="X271" s="115"/>
      <c r="Y271" s="116"/>
      <c r="Z271" s="115"/>
      <c r="AA271" s="115"/>
      <c r="AB271" s="121"/>
      <c r="AC271" s="115"/>
    </row>
    <row r="272" spans="1:29" ht="15.75">
      <c r="A272" s="115"/>
      <c r="B272" s="115"/>
      <c r="C272" s="115"/>
      <c r="D272" s="115"/>
      <c r="E272" s="115"/>
      <c r="F272" s="115"/>
      <c r="G272" s="115"/>
      <c r="H272" s="115"/>
      <c r="I272" s="115"/>
      <c r="J272" s="115"/>
      <c r="K272" s="122"/>
      <c r="L272" s="115"/>
      <c r="M272" s="115"/>
      <c r="N272" s="115"/>
      <c r="O272" s="115"/>
      <c r="P272" s="115"/>
      <c r="Q272" s="115"/>
      <c r="R272" s="115"/>
      <c r="S272" s="115"/>
      <c r="T272" s="115"/>
      <c r="U272" s="115"/>
      <c r="V272" s="115"/>
      <c r="W272" s="115"/>
      <c r="X272" s="115"/>
      <c r="Y272" s="116"/>
      <c r="Z272" s="115"/>
      <c r="AA272" s="115"/>
      <c r="AB272" s="121"/>
      <c r="AC272" s="115"/>
    </row>
    <row r="273" spans="1:29" ht="15.75">
      <c r="A273" s="115"/>
      <c r="B273" s="115"/>
      <c r="C273" s="115"/>
      <c r="D273" s="115"/>
      <c r="E273" s="115"/>
      <c r="F273" s="115"/>
      <c r="G273" s="115"/>
      <c r="H273" s="115"/>
      <c r="I273" s="115"/>
      <c r="J273" s="115"/>
      <c r="K273" s="122"/>
      <c r="L273" s="115"/>
      <c r="M273" s="115"/>
      <c r="N273" s="115"/>
      <c r="O273" s="115"/>
      <c r="P273" s="115"/>
      <c r="Q273" s="115"/>
      <c r="R273" s="115"/>
      <c r="S273" s="115"/>
      <c r="T273" s="115"/>
      <c r="U273" s="115"/>
      <c r="V273" s="115"/>
      <c r="W273" s="115"/>
      <c r="X273" s="115"/>
      <c r="Y273" s="116"/>
      <c r="Z273" s="115"/>
      <c r="AA273" s="115"/>
      <c r="AB273" s="121"/>
      <c r="AC273" s="115"/>
    </row>
    <row r="274" spans="1:29" ht="15.75">
      <c r="A274" s="115"/>
      <c r="B274" s="115"/>
      <c r="C274" s="115"/>
      <c r="D274" s="115"/>
      <c r="E274" s="115"/>
      <c r="F274" s="115"/>
      <c r="G274" s="115"/>
      <c r="H274" s="115"/>
      <c r="I274" s="115"/>
      <c r="J274" s="115"/>
      <c r="K274" s="122"/>
      <c r="L274" s="115"/>
      <c r="M274" s="115"/>
      <c r="N274" s="115"/>
      <c r="O274" s="115"/>
      <c r="P274" s="115"/>
      <c r="Q274" s="115"/>
      <c r="R274" s="115"/>
      <c r="S274" s="115"/>
      <c r="T274" s="115"/>
      <c r="U274" s="115"/>
      <c r="V274" s="115"/>
      <c r="W274" s="115"/>
      <c r="X274" s="115"/>
      <c r="Y274" s="116"/>
      <c r="Z274" s="115"/>
      <c r="AA274" s="115"/>
      <c r="AB274" s="121"/>
      <c r="AC274" s="115"/>
    </row>
    <row r="275" spans="1:29" ht="15.75">
      <c r="A275" s="115"/>
      <c r="B275" s="115"/>
      <c r="C275" s="115"/>
      <c r="D275" s="115"/>
      <c r="E275" s="115"/>
      <c r="F275" s="115"/>
      <c r="G275" s="115"/>
      <c r="H275" s="115"/>
      <c r="I275" s="115"/>
      <c r="J275" s="115"/>
      <c r="K275" s="122"/>
      <c r="L275" s="115"/>
      <c r="M275" s="115"/>
      <c r="N275" s="115"/>
      <c r="O275" s="115"/>
      <c r="P275" s="115"/>
      <c r="Q275" s="115"/>
      <c r="R275" s="115"/>
      <c r="S275" s="115"/>
      <c r="T275" s="115"/>
      <c r="U275" s="115"/>
      <c r="V275" s="115"/>
      <c r="W275" s="115"/>
      <c r="X275" s="115"/>
      <c r="Y275" s="116"/>
      <c r="Z275" s="115"/>
      <c r="AA275" s="115"/>
      <c r="AB275" s="121"/>
      <c r="AC275" s="115"/>
    </row>
    <row r="276" spans="1:29" ht="15.75">
      <c r="A276" s="115"/>
      <c r="B276" s="115"/>
      <c r="C276" s="115"/>
      <c r="D276" s="115"/>
      <c r="E276" s="115"/>
      <c r="F276" s="115"/>
      <c r="G276" s="115"/>
      <c r="H276" s="115"/>
      <c r="I276" s="115"/>
      <c r="J276" s="115"/>
      <c r="K276" s="122"/>
      <c r="L276" s="115"/>
      <c r="M276" s="115"/>
      <c r="N276" s="115"/>
      <c r="O276" s="115"/>
      <c r="P276" s="115"/>
      <c r="Q276" s="115"/>
      <c r="R276" s="115"/>
      <c r="S276" s="115"/>
      <c r="T276" s="115"/>
      <c r="U276" s="115"/>
      <c r="V276" s="115"/>
      <c r="W276" s="115"/>
      <c r="X276" s="115"/>
      <c r="Y276" s="116"/>
      <c r="Z276" s="115"/>
      <c r="AA276" s="115"/>
      <c r="AB276" s="121"/>
      <c r="AC276" s="115"/>
    </row>
    <row r="277" spans="1:29" ht="15.75">
      <c r="A277" s="115"/>
      <c r="B277" s="115"/>
      <c r="C277" s="115"/>
      <c r="D277" s="115"/>
      <c r="E277" s="115"/>
      <c r="F277" s="115"/>
      <c r="G277" s="115"/>
      <c r="H277" s="115"/>
      <c r="I277" s="115"/>
      <c r="J277" s="115"/>
      <c r="K277" s="122"/>
      <c r="L277" s="115"/>
      <c r="M277" s="115"/>
      <c r="N277" s="115"/>
      <c r="O277" s="115"/>
      <c r="P277" s="115"/>
      <c r="Q277" s="115"/>
      <c r="R277" s="115"/>
      <c r="S277" s="115"/>
      <c r="T277" s="115"/>
      <c r="U277" s="115"/>
      <c r="V277" s="115"/>
      <c r="W277" s="115"/>
      <c r="X277" s="115"/>
      <c r="Y277" s="116"/>
      <c r="Z277" s="115"/>
      <c r="AA277" s="115"/>
      <c r="AB277" s="121"/>
      <c r="AC277" s="115"/>
    </row>
    <row r="278" spans="1:29" ht="15.75">
      <c r="A278" s="115"/>
      <c r="B278" s="115"/>
      <c r="C278" s="115"/>
      <c r="D278" s="115"/>
      <c r="E278" s="115"/>
      <c r="F278" s="115"/>
      <c r="G278" s="115"/>
      <c r="H278" s="115"/>
      <c r="I278" s="115"/>
      <c r="J278" s="115"/>
      <c r="K278" s="122"/>
      <c r="L278" s="115"/>
      <c r="M278" s="115"/>
      <c r="N278" s="115"/>
      <c r="O278" s="115"/>
      <c r="P278" s="115"/>
      <c r="Q278" s="115"/>
      <c r="R278" s="115"/>
      <c r="S278" s="115"/>
      <c r="T278" s="115"/>
      <c r="U278" s="115"/>
      <c r="V278" s="115"/>
      <c r="W278" s="115"/>
      <c r="X278" s="115"/>
      <c r="Y278" s="116"/>
      <c r="Z278" s="115"/>
      <c r="AA278" s="115"/>
      <c r="AB278" s="121"/>
      <c r="AC278" s="115"/>
    </row>
    <row r="279" spans="1:29" ht="15.75">
      <c r="A279" s="115"/>
      <c r="B279" s="115"/>
      <c r="C279" s="115"/>
      <c r="D279" s="115"/>
      <c r="E279" s="115"/>
      <c r="F279" s="115"/>
      <c r="G279" s="115"/>
      <c r="H279" s="115"/>
      <c r="I279" s="115"/>
      <c r="J279" s="115"/>
      <c r="K279" s="122"/>
      <c r="L279" s="115"/>
      <c r="M279" s="115"/>
      <c r="N279" s="115"/>
      <c r="O279" s="115"/>
      <c r="P279" s="115"/>
      <c r="Q279" s="115"/>
      <c r="R279" s="115"/>
      <c r="S279" s="115"/>
      <c r="T279" s="115"/>
      <c r="U279" s="115"/>
      <c r="V279" s="115"/>
      <c r="W279" s="115"/>
      <c r="X279" s="115"/>
      <c r="Y279" s="116"/>
      <c r="Z279" s="115"/>
      <c r="AA279" s="115"/>
      <c r="AB279" s="121"/>
      <c r="AC279" s="115"/>
    </row>
    <row r="280" spans="1:29" ht="15.75">
      <c r="A280" s="115"/>
      <c r="B280" s="115"/>
      <c r="C280" s="115"/>
      <c r="D280" s="115"/>
      <c r="E280" s="115"/>
      <c r="F280" s="115"/>
      <c r="G280" s="115"/>
      <c r="H280" s="115"/>
      <c r="I280" s="115"/>
      <c r="J280" s="115"/>
      <c r="K280" s="122"/>
      <c r="L280" s="115"/>
      <c r="M280" s="115"/>
      <c r="N280" s="115"/>
      <c r="O280" s="115"/>
      <c r="P280" s="115"/>
      <c r="Q280" s="115"/>
      <c r="R280" s="115"/>
      <c r="S280" s="115"/>
      <c r="T280" s="115"/>
      <c r="U280" s="115"/>
      <c r="V280" s="115"/>
      <c r="W280" s="115"/>
      <c r="X280" s="115"/>
      <c r="Y280" s="116"/>
      <c r="Z280" s="115"/>
      <c r="AA280" s="115"/>
      <c r="AB280" s="121"/>
      <c r="AC280" s="115"/>
    </row>
    <row r="281" spans="1:29" ht="15.75">
      <c r="A281" s="115"/>
      <c r="B281" s="115"/>
      <c r="C281" s="115"/>
      <c r="D281" s="115"/>
      <c r="E281" s="115"/>
      <c r="F281" s="115"/>
      <c r="G281" s="115"/>
      <c r="H281" s="115"/>
      <c r="I281" s="115"/>
      <c r="J281" s="115"/>
      <c r="K281" s="122"/>
      <c r="L281" s="115"/>
      <c r="M281" s="115"/>
      <c r="N281" s="115"/>
      <c r="O281" s="115"/>
      <c r="P281" s="115"/>
      <c r="Q281" s="115"/>
      <c r="R281" s="115"/>
      <c r="S281" s="115"/>
      <c r="T281" s="115"/>
      <c r="U281" s="115"/>
      <c r="V281" s="115"/>
      <c r="W281" s="115"/>
      <c r="X281" s="115"/>
      <c r="Y281" s="116"/>
      <c r="Z281" s="115"/>
      <c r="AA281" s="115"/>
      <c r="AB281" s="121"/>
      <c r="AC281" s="115"/>
    </row>
    <row r="282" spans="1:29" ht="15.75">
      <c r="A282" s="115"/>
      <c r="B282" s="115"/>
      <c r="C282" s="115"/>
      <c r="D282" s="115"/>
      <c r="E282" s="115"/>
      <c r="F282" s="115"/>
      <c r="G282" s="115"/>
      <c r="H282" s="115"/>
      <c r="I282" s="115"/>
      <c r="J282" s="115"/>
      <c r="K282" s="122"/>
      <c r="L282" s="115"/>
      <c r="M282" s="115"/>
      <c r="N282" s="115"/>
      <c r="O282" s="115"/>
      <c r="P282" s="115"/>
      <c r="Q282" s="115"/>
      <c r="R282" s="115"/>
      <c r="S282" s="115"/>
      <c r="T282" s="115"/>
      <c r="U282" s="115"/>
      <c r="V282" s="115"/>
      <c r="W282" s="115"/>
      <c r="X282" s="115"/>
      <c r="Y282" s="116"/>
      <c r="Z282" s="115"/>
      <c r="AA282" s="115"/>
      <c r="AB282" s="121"/>
      <c r="AC282" s="115"/>
    </row>
    <row r="283" spans="1:29" ht="15.75">
      <c r="A283" s="115"/>
      <c r="B283" s="115"/>
      <c r="C283" s="115"/>
      <c r="D283" s="115"/>
      <c r="E283" s="115"/>
      <c r="F283" s="115"/>
      <c r="G283" s="115"/>
      <c r="H283" s="115"/>
      <c r="I283" s="115"/>
      <c r="J283" s="115"/>
      <c r="K283" s="122"/>
      <c r="L283" s="115"/>
      <c r="M283" s="115"/>
      <c r="N283" s="115"/>
      <c r="O283" s="115"/>
      <c r="P283" s="115"/>
      <c r="Q283" s="115"/>
      <c r="R283" s="115"/>
      <c r="S283" s="115"/>
      <c r="T283" s="115"/>
      <c r="U283" s="115"/>
      <c r="V283" s="115"/>
      <c r="W283" s="115"/>
      <c r="X283" s="115"/>
      <c r="Y283" s="116"/>
      <c r="Z283" s="115"/>
      <c r="AA283" s="115"/>
      <c r="AB283" s="121"/>
      <c r="AC283" s="115"/>
    </row>
    <row r="284" spans="1:29" ht="15.75">
      <c r="A284" s="115"/>
      <c r="B284" s="115"/>
      <c r="C284" s="115"/>
      <c r="D284" s="115"/>
      <c r="E284" s="115"/>
      <c r="F284" s="115"/>
      <c r="G284" s="115"/>
      <c r="H284" s="115"/>
      <c r="I284" s="115"/>
      <c r="J284" s="115"/>
      <c r="K284" s="122"/>
      <c r="L284" s="115"/>
      <c r="M284" s="115"/>
      <c r="N284" s="115"/>
      <c r="O284" s="115"/>
      <c r="P284" s="115"/>
      <c r="Q284" s="115"/>
      <c r="R284" s="115"/>
      <c r="S284" s="115"/>
      <c r="T284" s="115"/>
      <c r="U284" s="115"/>
      <c r="V284" s="115"/>
      <c r="W284" s="115"/>
      <c r="X284" s="115"/>
      <c r="Y284" s="116"/>
      <c r="Z284" s="115"/>
      <c r="AA284" s="115"/>
      <c r="AB284" s="121"/>
      <c r="AC284" s="115"/>
    </row>
    <row r="285" spans="1:29" ht="15.75">
      <c r="A285" s="115"/>
      <c r="B285" s="115"/>
      <c r="C285" s="115"/>
      <c r="D285" s="115"/>
      <c r="E285" s="115"/>
      <c r="F285" s="115"/>
      <c r="G285" s="115"/>
      <c r="H285" s="115"/>
      <c r="I285" s="115"/>
      <c r="J285" s="115"/>
      <c r="K285" s="122"/>
      <c r="L285" s="115"/>
      <c r="M285" s="115"/>
      <c r="N285" s="115"/>
      <c r="O285" s="115"/>
      <c r="P285" s="115"/>
      <c r="Q285" s="115"/>
      <c r="R285" s="115"/>
      <c r="S285" s="115"/>
      <c r="T285" s="115"/>
      <c r="U285" s="115"/>
      <c r="V285" s="115"/>
      <c r="W285" s="115"/>
      <c r="X285" s="115"/>
      <c r="Y285" s="116"/>
      <c r="Z285" s="115"/>
      <c r="AA285" s="115"/>
      <c r="AB285" s="121"/>
      <c r="AC285" s="115"/>
    </row>
    <row r="286" spans="1:29" ht="15.75">
      <c r="A286" s="115"/>
      <c r="B286" s="115"/>
      <c r="C286" s="115"/>
      <c r="D286" s="115"/>
      <c r="E286" s="115"/>
      <c r="F286" s="115"/>
      <c r="G286" s="115"/>
      <c r="H286" s="115"/>
      <c r="I286" s="115"/>
      <c r="J286" s="115"/>
      <c r="K286" s="122"/>
      <c r="L286" s="115"/>
      <c r="M286" s="115"/>
      <c r="N286" s="115"/>
      <c r="O286" s="115"/>
      <c r="P286" s="115"/>
      <c r="Q286" s="115"/>
      <c r="R286" s="115"/>
      <c r="S286" s="115"/>
      <c r="T286" s="115"/>
      <c r="U286" s="115"/>
      <c r="V286" s="115"/>
      <c r="W286" s="115"/>
      <c r="X286" s="115"/>
      <c r="Y286" s="116"/>
      <c r="Z286" s="115"/>
      <c r="AA286" s="115"/>
      <c r="AB286" s="121"/>
      <c r="AC286" s="115"/>
    </row>
    <row r="287" spans="1:29" ht="15.75">
      <c r="A287" s="115"/>
      <c r="B287" s="115"/>
      <c r="C287" s="115"/>
      <c r="D287" s="115"/>
      <c r="E287" s="115"/>
      <c r="F287" s="115"/>
      <c r="G287" s="115"/>
      <c r="H287" s="115"/>
      <c r="I287" s="115"/>
      <c r="J287" s="115"/>
      <c r="K287" s="122"/>
      <c r="L287" s="115"/>
      <c r="M287" s="115"/>
      <c r="N287" s="115"/>
      <c r="O287" s="115"/>
      <c r="P287" s="115"/>
      <c r="Q287" s="115"/>
      <c r="R287" s="115"/>
      <c r="S287" s="115"/>
      <c r="T287" s="115"/>
      <c r="U287" s="115"/>
      <c r="V287" s="115"/>
      <c r="W287" s="115"/>
      <c r="X287" s="115"/>
      <c r="Y287" s="116"/>
      <c r="Z287" s="115"/>
      <c r="AA287" s="115"/>
      <c r="AB287" s="121"/>
      <c r="AC287" s="115"/>
    </row>
    <row r="288" spans="1:29" ht="15.75">
      <c r="A288" s="115"/>
      <c r="B288" s="115"/>
      <c r="C288" s="115"/>
      <c r="D288" s="115"/>
      <c r="E288" s="115"/>
      <c r="F288" s="115"/>
      <c r="G288" s="115"/>
      <c r="H288" s="115"/>
      <c r="I288" s="115"/>
      <c r="J288" s="115"/>
      <c r="K288" s="122"/>
      <c r="L288" s="115"/>
      <c r="M288" s="115"/>
      <c r="N288" s="115"/>
      <c r="O288" s="115"/>
      <c r="P288" s="115"/>
      <c r="Q288" s="115"/>
      <c r="R288" s="115"/>
      <c r="S288" s="115"/>
      <c r="T288" s="115"/>
      <c r="U288" s="115"/>
      <c r="V288" s="115"/>
      <c r="W288" s="115"/>
      <c r="X288" s="115"/>
      <c r="Y288" s="116"/>
      <c r="Z288" s="115"/>
      <c r="AA288" s="115"/>
      <c r="AB288" s="121"/>
      <c r="AC288" s="115"/>
    </row>
    <row r="289" spans="1:29" ht="15.75">
      <c r="A289" s="115"/>
      <c r="B289" s="115"/>
      <c r="C289" s="115"/>
      <c r="D289" s="115"/>
      <c r="E289" s="115"/>
      <c r="F289" s="115"/>
      <c r="G289" s="115"/>
      <c r="H289" s="115"/>
      <c r="I289" s="115"/>
      <c r="J289" s="115"/>
      <c r="K289" s="122"/>
      <c r="L289" s="115"/>
      <c r="M289" s="115"/>
      <c r="N289" s="115"/>
      <c r="O289" s="115"/>
      <c r="P289" s="115"/>
      <c r="Q289" s="115"/>
      <c r="R289" s="115"/>
      <c r="S289" s="115"/>
      <c r="T289" s="115"/>
      <c r="U289" s="115"/>
      <c r="V289" s="115"/>
      <c r="W289" s="115"/>
      <c r="X289" s="115"/>
      <c r="Y289" s="116"/>
      <c r="Z289" s="115"/>
      <c r="AA289" s="115"/>
      <c r="AB289" s="121"/>
      <c r="AC289" s="115"/>
    </row>
    <row r="290" spans="1:29" ht="15.75">
      <c r="A290" s="115"/>
      <c r="B290" s="115"/>
      <c r="C290" s="115"/>
      <c r="D290" s="115"/>
      <c r="E290" s="115"/>
      <c r="F290" s="115"/>
      <c r="G290" s="115"/>
      <c r="H290" s="115"/>
      <c r="I290" s="115"/>
      <c r="J290" s="115"/>
      <c r="K290" s="122"/>
      <c r="L290" s="115"/>
      <c r="M290" s="115"/>
      <c r="N290" s="115"/>
      <c r="O290" s="115"/>
      <c r="P290" s="115"/>
      <c r="Q290" s="115"/>
      <c r="R290" s="115"/>
      <c r="S290" s="115"/>
      <c r="T290" s="115"/>
      <c r="U290" s="115"/>
      <c r="V290" s="115"/>
      <c r="W290" s="115"/>
      <c r="X290" s="115"/>
      <c r="Y290" s="116"/>
      <c r="Z290" s="115"/>
      <c r="AA290" s="115"/>
      <c r="AB290" s="121"/>
      <c r="AC290" s="115"/>
    </row>
    <row r="291" spans="1:29" ht="15.75">
      <c r="A291" s="115"/>
      <c r="B291" s="115"/>
      <c r="C291" s="115"/>
      <c r="D291" s="115"/>
      <c r="E291" s="115"/>
      <c r="F291" s="115"/>
      <c r="G291" s="115"/>
      <c r="H291" s="115"/>
      <c r="I291" s="115"/>
      <c r="J291" s="115"/>
      <c r="K291" s="122"/>
      <c r="L291" s="115"/>
      <c r="M291" s="115"/>
      <c r="N291" s="115"/>
      <c r="O291" s="115"/>
      <c r="P291" s="115"/>
      <c r="Q291" s="115"/>
      <c r="R291" s="115"/>
      <c r="S291" s="115"/>
      <c r="T291" s="115"/>
      <c r="U291" s="115"/>
      <c r="V291" s="115"/>
      <c r="W291" s="115"/>
      <c r="X291" s="115"/>
      <c r="Y291" s="116"/>
      <c r="Z291" s="115"/>
      <c r="AA291" s="115"/>
      <c r="AB291" s="121"/>
      <c r="AC291" s="115"/>
    </row>
    <row r="292" spans="1:29" ht="15.75">
      <c r="A292" s="115"/>
      <c r="B292" s="115"/>
      <c r="C292" s="115"/>
      <c r="D292" s="115"/>
      <c r="E292" s="115"/>
      <c r="F292" s="115"/>
      <c r="G292" s="115"/>
      <c r="H292" s="115"/>
      <c r="I292" s="115"/>
      <c r="J292" s="115"/>
      <c r="K292" s="122"/>
      <c r="L292" s="115"/>
      <c r="M292" s="115"/>
      <c r="N292" s="115"/>
      <c r="O292" s="115"/>
      <c r="P292" s="115"/>
      <c r="Q292" s="115"/>
      <c r="R292" s="115"/>
      <c r="S292" s="115"/>
      <c r="T292" s="115"/>
      <c r="U292" s="115"/>
      <c r="V292" s="115"/>
      <c r="W292" s="115"/>
      <c r="X292" s="115"/>
      <c r="Y292" s="116"/>
      <c r="Z292" s="115"/>
      <c r="AA292" s="115"/>
      <c r="AB292" s="121"/>
      <c r="AC292" s="115"/>
    </row>
    <row r="293" spans="1:29" ht="15.75">
      <c r="A293" s="115"/>
      <c r="B293" s="115"/>
      <c r="C293" s="115"/>
      <c r="D293" s="115"/>
      <c r="E293" s="115"/>
      <c r="F293" s="115"/>
      <c r="G293" s="115"/>
      <c r="H293" s="115"/>
      <c r="I293" s="115"/>
      <c r="J293" s="115"/>
      <c r="K293" s="122"/>
      <c r="L293" s="115"/>
      <c r="M293" s="115"/>
      <c r="N293" s="115"/>
      <c r="O293" s="115"/>
      <c r="P293" s="115"/>
      <c r="Q293" s="115"/>
      <c r="R293" s="115"/>
      <c r="S293" s="115"/>
      <c r="T293" s="115"/>
      <c r="U293" s="115"/>
      <c r="V293" s="115"/>
      <c r="W293" s="115"/>
      <c r="X293" s="115"/>
      <c r="Y293" s="116"/>
      <c r="Z293" s="115"/>
      <c r="AA293" s="115"/>
      <c r="AB293" s="121"/>
      <c r="AC293" s="115"/>
    </row>
    <row r="294" spans="1:29" ht="15.75">
      <c r="A294" s="115"/>
      <c r="B294" s="115"/>
      <c r="C294" s="115"/>
      <c r="D294" s="115"/>
      <c r="E294" s="115"/>
      <c r="F294" s="115"/>
      <c r="G294" s="115"/>
      <c r="H294" s="115"/>
      <c r="I294" s="115"/>
      <c r="J294" s="115"/>
      <c r="K294" s="122"/>
      <c r="L294" s="115"/>
      <c r="M294" s="115"/>
      <c r="N294" s="115"/>
      <c r="O294" s="115"/>
      <c r="P294" s="115"/>
      <c r="Q294" s="115"/>
      <c r="R294" s="115"/>
      <c r="S294" s="115"/>
      <c r="T294" s="115"/>
      <c r="U294" s="115"/>
      <c r="V294" s="115"/>
      <c r="W294" s="115"/>
      <c r="X294" s="115"/>
      <c r="Y294" s="116"/>
      <c r="Z294" s="115"/>
      <c r="AA294" s="115"/>
      <c r="AB294" s="121"/>
      <c r="AC294" s="115"/>
    </row>
    <row r="295" spans="1:29" ht="15.75">
      <c r="A295" s="115"/>
      <c r="B295" s="115"/>
      <c r="C295" s="115"/>
      <c r="D295" s="115"/>
      <c r="E295" s="115"/>
      <c r="F295" s="115"/>
      <c r="G295" s="115"/>
      <c r="H295" s="115"/>
      <c r="I295" s="115"/>
      <c r="J295" s="115"/>
      <c r="K295" s="122"/>
      <c r="L295" s="115"/>
      <c r="M295" s="115"/>
      <c r="N295" s="115"/>
      <c r="O295" s="115"/>
      <c r="P295" s="115"/>
      <c r="Q295" s="115"/>
      <c r="R295" s="115"/>
      <c r="S295" s="115"/>
      <c r="T295" s="115"/>
      <c r="U295" s="115"/>
      <c r="V295" s="115"/>
      <c r="W295" s="115"/>
      <c r="X295" s="115"/>
      <c r="Y295" s="116"/>
      <c r="Z295" s="115"/>
      <c r="AA295" s="115"/>
      <c r="AB295" s="121"/>
      <c r="AC295" s="115"/>
    </row>
    <row r="296" spans="1:29" ht="15.75">
      <c r="A296" s="115"/>
      <c r="B296" s="115"/>
      <c r="C296" s="115"/>
      <c r="D296" s="115"/>
      <c r="E296" s="115"/>
      <c r="F296" s="115"/>
      <c r="G296" s="115"/>
      <c r="H296" s="115"/>
      <c r="I296" s="115"/>
      <c r="J296" s="115"/>
      <c r="K296" s="122"/>
      <c r="L296" s="115"/>
      <c r="M296" s="115"/>
      <c r="N296" s="115"/>
      <c r="O296" s="115"/>
      <c r="P296" s="115"/>
      <c r="Q296" s="115"/>
      <c r="R296" s="115"/>
      <c r="S296" s="115"/>
      <c r="T296" s="115"/>
      <c r="U296" s="115"/>
      <c r="V296" s="115"/>
      <c r="W296" s="115"/>
      <c r="X296" s="115"/>
      <c r="Y296" s="116"/>
      <c r="Z296" s="115"/>
      <c r="AA296" s="115"/>
      <c r="AB296" s="121"/>
      <c r="AC296" s="115"/>
    </row>
    <row r="297" spans="1:29" ht="15.75">
      <c r="A297" s="115"/>
      <c r="B297" s="115"/>
      <c r="C297" s="115"/>
      <c r="D297" s="115"/>
      <c r="E297" s="115"/>
      <c r="F297" s="115"/>
      <c r="G297" s="115"/>
      <c r="H297" s="115"/>
      <c r="I297" s="115"/>
      <c r="J297" s="115"/>
      <c r="K297" s="122"/>
      <c r="L297" s="115"/>
      <c r="M297" s="115"/>
      <c r="N297" s="115"/>
      <c r="O297" s="115"/>
      <c r="P297" s="115"/>
      <c r="Q297" s="115"/>
      <c r="R297" s="115"/>
      <c r="S297" s="115"/>
      <c r="T297" s="115"/>
      <c r="U297" s="115"/>
      <c r="V297" s="115"/>
      <c r="W297" s="115"/>
      <c r="X297" s="115"/>
      <c r="Y297" s="116"/>
      <c r="Z297" s="115"/>
      <c r="AA297" s="115"/>
      <c r="AB297" s="121"/>
      <c r="AC297" s="115"/>
    </row>
    <row r="298" spans="1:29" ht="15.75">
      <c r="A298" s="115"/>
      <c r="B298" s="115"/>
      <c r="C298" s="115"/>
      <c r="D298" s="115"/>
      <c r="E298" s="115"/>
      <c r="F298" s="115"/>
      <c r="G298" s="115"/>
      <c r="H298" s="115"/>
      <c r="I298" s="115"/>
      <c r="J298" s="115"/>
      <c r="K298" s="122"/>
      <c r="L298" s="115"/>
      <c r="M298" s="115"/>
      <c r="N298" s="115"/>
      <c r="O298" s="115"/>
      <c r="P298" s="115"/>
      <c r="Q298" s="115"/>
      <c r="R298" s="115"/>
      <c r="S298" s="115"/>
      <c r="T298" s="115"/>
      <c r="U298" s="115"/>
      <c r="V298" s="115"/>
      <c r="W298" s="115"/>
      <c r="X298" s="115"/>
      <c r="Y298" s="116"/>
      <c r="Z298" s="115"/>
      <c r="AA298" s="115"/>
      <c r="AB298" s="121"/>
      <c r="AC298" s="115"/>
    </row>
    <row r="299" spans="1:29" ht="15.75">
      <c r="A299" s="115"/>
      <c r="B299" s="115"/>
      <c r="C299" s="115"/>
      <c r="D299" s="115"/>
      <c r="E299" s="115"/>
      <c r="F299" s="115"/>
      <c r="G299" s="115"/>
      <c r="H299" s="115"/>
      <c r="I299" s="115"/>
      <c r="J299" s="115"/>
      <c r="K299" s="122"/>
      <c r="L299" s="115"/>
      <c r="M299" s="115"/>
      <c r="N299" s="115"/>
      <c r="O299" s="115"/>
      <c r="P299" s="115"/>
      <c r="Q299" s="115"/>
      <c r="R299" s="115"/>
      <c r="S299" s="115"/>
      <c r="T299" s="115"/>
      <c r="U299" s="115"/>
      <c r="V299" s="115"/>
      <c r="W299" s="115"/>
      <c r="X299" s="115"/>
      <c r="Y299" s="116"/>
      <c r="Z299" s="115"/>
      <c r="AA299" s="115"/>
      <c r="AB299" s="121"/>
      <c r="AC299" s="115"/>
    </row>
    <row r="300" spans="1:29" ht="15.75">
      <c r="A300" s="115"/>
      <c r="B300" s="115"/>
      <c r="C300" s="115"/>
      <c r="D300" s="115"/>
      <c r="E300" s="115"/>
      <c r="F300" s="115"/>
      <c r="G300" s="115"/>
      <c r="H300" s="115"/>
      <c r="I300" s="115"/>
      <c r="J300" s="115"/>
      <c r="K300" s="122"/>
      <c r="L300" s="115"/>
      <c r="M300" s="115"/>
      <c r="N300" s="115"/>
      <c r="O300" s="115"/>
      <c r="P300" s="115"/>
      <c r="Q300" s="115"/>
      <c r="R300" s="115"/>
      <c r="S300" s="115"/>
      <c r="T300" s="115"/>
      <c r="U300" s="115"/>
      <c r="V300" s="115"/>
      <c r="W300" s="115"/>
      <c r="X300" s="115"/>
      <c r="Y300" s="115"/>
      <c r="Z300" s="115"/>
      <c r="AA300" s="115"/>
      <c r="AB300" s="121"/>
      <c r="AC300" s="115"/>
    </row>
    <row r="301" spans="1:29" ht="15.75">
      <c r="A301" s="115"/>
      <c r="B301" s="115"/>
      <c r="C301" s="115"/>
      <c r="D301" s="115"/>
      <c r="E301" s="115"/>
      <c r="F301" s="115"/>
      <c r="G301" s="115"/>
      <c r="H301" s="115"/>
      <c r="I301" s="115"/>
      <c r="J301" s="115"/>
      <c r="K301" s="122"/>
      <c r="L301" s="115"/>
      <c r="M301" s="115"/>
      <c r="N301" s="115"/>
      <c r="O301" s="115"/>
      <c r="P301" s="115"/>
      <c r="Q301" s="115"/>
      <c r="R301" s="115"/>
      <c r="S301" s="115"/>
      <c r="T301" s="115"/>
      <c r="U301" s="115"/>
      <c r="V301" s="115"/>
      <c r="W301" s="115"/>
      <c r="X301" s="115"/>
      <c r="Y301" s="116"/>
      <c r="Z301" s="115"/>
      <c r="AA301" s="115"/>
      <c r="AB301" s="121"/>
      <c r="AC301" s="115"/>
    </row>
    <row r="302" spans="1:29" ht="15.75">
      <c r="A302" s="115"/>
      <c r="B302" s="115"/>
      <c r="C302" s="115"/>
      <c r="D302" s="115"/>
      <c r="E302" s="115"/>
      <c r="F302" s="115"/>
      <c r="G302" s="115"/>
      <c r="H302" s="115"/>
      <c r="I302" s="115"/>
      <c r="J302" s="115"/>
      <c r="K302" s="122"/>
      <c r="L302" s="115"/>
      <c r="M302" s="115"/>
      <c r="N302" s="115"/>
      <c r="O302" s="115"/>
      <c r="P302" s="115"/>
      <c r="Q302" s="115"/>
      <c r="R302" s="115"/>
      <c r="S302" s="115"/>
      <c r="T302" s="115"/>
      <c r="U302" s="115"/>
      <c r="V302" s="115"/>
      <c r="W302" s="115"/>
      <c r="X302" s="115"/>
      <c r="Y302" s="116"/>
      <c r="Z302" s="115"/>
      <c r="AA302" s="115"/>
      <c r="AB302" s="121"/>
      <c r="AC302" s="115"/>
    </row>
    <row r="303" spans="1:29" ht="15.75">
      <c r="A303" s="115"/>
      <c r="B303" s="115"/>
      <c r="C303" s="115"/>
      <c r="D303" s="115"/>
      <c r="E303" s="115"/>
      <c r="F303" s="115"/>
      <c r="G303" s="115"/>
      <c r="H303" s="115"/>
      <c r="I303" s="115"/>
      <c r="J303" s="115"/>
      <c r="K303" s="122"/>
      <c r="L303" s="115"/>
      <c r="M303" s="115"/>
      <c r="N303" s="115"/>
      <c r="O303" s="115"/>
      <c r="P303" s="115"/>
      <c r="Q303" s="115"/>
      <c r="R303" s="115"/>
      <c r="S303" s="115"/>
      <c r="T303" s="115"/>
      <c r="U303" s="115"/>
      <c r="V303" s="115"/>
      <c r="W303" s="115"/>
      <c r="X303" s="115"/>
      <c r="Y303" s="116"/>
      <c r="Z303" s="115"/>
      <c r="AA303" s="115"/>
      <c r="AB303" s="121"/>
      <c r="AC303" s="115"/>
    </row>
    <row r="304" spans="1:29" ht="15.75">
      <c r="A304" s="115"/>
      <c r="B304" s="115"/>
      <c r="C304" s="115"/>
      <c r="D304" s="115"/>
      <c r="E304" s="115"/>
      <c r="F304" s="115"/>
      <c r="G304" s="115"/>
      <c r="H304" s="115"/>
      <c r="I304" s="115"/>
      <c r="J304" s="115"/>
      <c r="K304" s="122"/>
      <c r="L304" s="115"/>
      <c r="M304" s="115"/>
      <c r="N304" s="115"/>
      <c r="O304" s="115"/>
      <c r="P304" s="115"/>
      <c r="Q304" s="115"/>
      <c r="R304" s="115"/>
      <c r="S304" s="115"/>
      <c r="T304" s="115"/>
      <c r="U304" s="115"/>
      <c r="V304" s="115"/>
      <c r="W304" s="115"/>
      <c r="X304" s="115"/>
      <c r="Y304" s="116"/>
      <c r="Z304" s="115"/>
      <c r="AA304" s="115"/>
      <c r="AB304" s="121"/>
      <c r="AC304" s="115"/>
    </row>
    <row r="305" spans="1:29" ht="15.75">
      <c r="A305" s="115"/>
      <c r="B305" s="115"/>
      <c r="C305" s="115"/>
      <c r="D305" s="115"/>
      <c r="E305" s="115"/>
      <c r="F305" s="115"/>
      <c r="G305" s="115"/>
      <c r="H305" s="115"/>
      <c r="I305" s="115"/>
      <c r="J305" s="115"/>
      <c r="K305" s="122"/>
      <c r="L305" s="115"/>
      <c r="M305" s="115"/>
      <c r="N305" s="115"/>
      <c r="O305" s="115"/>
      <c r="P305" s="115"/>
      <c r="Q305" s="115"/>
      <c r="R305" s="115"/>
      <c r="S305" s="115"/>
      <c r="T305" s="115"/>
      <c r="U305" s="115"/>
      <c r="V305" s="115"/>
      <c r="W305" s="115"/>
      <c r="X305" s="115"/>
      <c r="Y305" s="116"/>
      <c r="Z305" s="115"/>
      <c r="AA305" s="115"/>
      <c r="AB305" s="121"/>
      <c r="AC305" s="115"/>
    </row>
    <row r="306" spans="1:29" ht="15.75">
      <c r="A306" s="115"/>
      <c r="B306" s="115"/>
      <c r="C306" s="115"/>
      <c r="D306" s="115"/>
      <c r="E306" s="115"/>
      <c r="F306" s="115"/>
      <c r="G306" s="115"/>
      <c r="H306" s="115"/>
      <c r="I306" s="115"/>
      <c r="J306" s="115"/>
      <c r="K306" s="122"/>
      <c r="L306" s="115"/>
      <c r="M306" s="115"/>
      <c r="N306" s="115"/>
      <c r="O306" s="115"/>
      <c r="P306" s="115"/>
      <c r="Q306" s="115"/>
      <c r="R306" s="115"/>
      <c r="S306" s="115"/>
      <c r="T306" s="115"/>
      <c r="U306" s="115"/>
      <c r="V306" s="115"/>
      <c r="W306" s="115"/>
      <c r="X306" s="115"/>
      <c r="Y306" s="116"/>
      <c r="Z306" s="115"/>
      <c r="AA306" s="115"/>
      <c r="AB306" s="121"/>
      <c r="AC306" s="115"/>
    </row>
    <row r="307" spans="1:29" ht="15.75">
      <c r="A307" s="115"/>
      <c r="B307" s="115"/>
      <c r="C307" s="115"/>
      <c r="D307" s="115"/>
      <c r="E307" s="115"/>
      <c r="F307" s="115"/>
      <c r="G307" s="115"/>
      <c r="H307" s="115"/>
      <c r="I307" s="115"/>
      <c r="J307" s="115"/>
      <c r="K307" s="122"/>
      <c r="L307" s="115"/>
      <c r="M307" s="115"/>
      <c r="N307" s="115"/>
      <c r="O307" s="115"/>
      <c r="P307" s="115"/>
      <c r="Q307" s="115"/>
      <c r="R307" s="115"/>
      <c r="S307" s="115"/>
      <c r="T307" s="115"/>
      <c r="U307" s="115"/>
      <c r="V307" s="115"/>
      <c r="W307" s="115"/>
      <c r="X307" s="115"/>
      <c r="Y307" s="115"/>
      <c r="Z307" s="115"/>
      <c r="AA307" s="115"/>
      <c r="AB307" s="121"/>
      <c r="AC307" s="115"/>
    </row>
    <row r="308" spans="1:29" ht="15.75">
      <c r="A308" s="115"/>
      <c r="B308" s="115"/>
      <c r="C308" s="115"/>
      <c r="D308" s="115"/>
      <c r="E308" s="115"/>
      <c r="F308" s="115"/>
      <c r="G308" s="115"/>
      <c r="H308" s="115"/>
      <c r="I308" s="115"/>
      <c r="J308" s="115"/>
      <c r="K308" s="122"/>
      <c r="L308" s="115"/>
      <c r="M308" s="115"/>
      <c r="N308" s="115"/>
      <c r="O308" s="115"/>
      <c r="P308" s="115"/>
      <c r="Q308" s="115"/>
      <c r="R308" s="115"/>
      <c r="S308" s="115"/>
      <c r="T308" s="115"/>
      <c r="U308" s="115"/>
      <c r="V308" s="115"/>
      <c r="W308" s="115"/>
      <c r="X308" s="115"/>
      <c r="Y308" s="115"/>
      <c r="Z308" s="115"/>
      <c r="AA308" s="115"/>
      <c r="AB308" s="121"/>
      <c r="AC308" s="115"/>
    </row>
    <row r="309" spans="1:29" ht="15.75">
      <c r="A309" s="115"/>
      <c r="B309" s="115"/>
      <c r="C309" s="115"/>
      <c r="D309" s="115"/>
      <c r="E309" s="115"/>
      <c r="F309" s="115"/>
      <c r="G309" s="115"/>
      <c r="H309" s="115"/>
      <c r="I309" s="115"/>
      <c r="J309" s="115"/>
      <c r="K309" s="122"/>
      <c r="L309" s="115"/>
      <c r="M309" s="115"/>
      <c r="N309" s="115"/>
      <c r="O309" s="115"/>
      <c r="P309" s="115"/>
      <c r="Q309" s="115"/>
      <c r="R309" s="115"/>
      <c r="S309" s="115"/>
      <c r="T309" s="115"/>
      <c r="U309" s="115"/>
      <c r="V309" s="115"/>
      <c r="W309" s="115"/>
      <c r="X309" s="115"/>
      <c r="Y309" s="116"/>
      <c r="Z309" s="115"/>
      <c r="AA309" s="115"/>
      <c r="AB309" s="121"/>
      <c r="AC309" s="115"/>
    </row>
    <row r="310" spans="1:29" ht="15.75">
      <c r="A310" s="115"/>
      <c r="B310" s="115"/>
      <c r="C310" s="115"/>
      <c r="D310" s="115"/>
      <c r="E310" s="115"/>
      <c r="F310" s="115"/>
      <c r="G310" s="115"/>
      <c r="H310" s="115"/>
      <c r="I310" s="115"/>
      <c r="J310" s="115"/>
      <c r="K310" s="122"/>
      <c r="L310" s="115"/>
      <c r="M310" s="115"/>
      <c r="N310" s="115"/>
      <c r="O310" s="115"/>
      <c r="P310" s="115"/>
      <c r="Q310" s="115"/>
      <c r="R310" s="115"/>
      <c r="S310" s="115"/>
      <c r="T310" s="115"/>
      <c r="U310" s="115"/>
      <c r="V310" s="115"/>
      <c r="W310" s="115"/>
      <c r="X310" s="115"/>
      <c r="Y310" s="115"/>
      <c r="Z310" s="115"/>
      <c r="AA310" s="115"/>
      <c r="AB310" s="121"/>
      <c r="AC310" s="115"/>
    </row>
    <row r="311" spans="1:29" ht="15.75">
      <c r="A311" s="115"/>
      <c r="B311" s="115"/>
      <c r="C311" s="115"/>
      <c r="D311" s="115"/>
      <c r="E311" s="115"/>
      <c r="F311" s="115"/>
      <c r="G311" s="115"/>
      <c r="H311" s="115"/>
      <c r="I311" s="115"/>
      <c r="J311" s="115"/>
      <c r="K311" s="122"/>
      <c r="L311" s="115"/>
      <c r="M311" s="115"/>
      <c r="N311" s="115"/>
      <c r="O311" s="115"/>
      <c r="P311" s="115"/>
      <c r="Q311" s="115"/>
      <c r="R311" s="115"/>
      <c r="S311" s="115"/>
      <c r="T311" s="115"/>
      <c r="U311" s="115"/>
      <c r="V311" s="115"/>
      <c r="W311" s="115"/>
      <c r="X311" s="115"/>
      <c r="Y311" s="116"/>
      <c r="Z311" s="115"/>
      <c r="AA311" s="115"/>
      <c r="AB311" s="121"/>
      <c r="AC311" s="115"/>
    </row>
    <row r="312" spans="1:29" ht="15.75">
      <c r="A312" s="115"/>
      <c r="B312" s="115"/>
      <c r="C312" s="115"/>
      <c r="D312" s="115"/>
      <c r="E312" s="115"/>
      <c r="F312" s="115"/>
      <c r="G312" s="115"/>
      <c r="H312" s="115"/>
      <c r="I312" s="115"/>
      <c r="J312" s="115"/>
      <c r="K312" s="122"/>
      <c r="L312" s="115"/>
      <c r="M312" s="115"/>
      <c r="N312" s="115"/>
      <c r="O312" s="115"/>
      <c r="P312" s="115"/>
      <c r="Q312" s="115"/>
      <c r="R312" s="115"/>
      <c r="S312" s="115"/>
      <c r="T312" s="115"/>
      <c r="U312" s="115"/>
      <c r="V312" s="115"/>
      <c r="W312" s="115"/>
      <c r="X312" s="115"/>
      <c r="Y312" s="116"/>
      <c r="Z312" s="115"/>
      <c r="AA312" s="115"/>
      <c r="AB312" s="121"/>
      <c r="AC312" s="115"/>
    </row>
    <row r="313" spans="1:29" ht="15.75">
      <c r="A313" s="115"/>
      <c r="B313" s="115"/>
      <c r="C313" s="115"/>
      <c r="D313" s="115"/>
      <c r="E313" s="115"/>
      <c r="F313" s="115"/>
      <c r="G313" s="115"/>
      <c r="H313" s="115"/>
      <c r="I313" s="115"/>
      <c r="J313" s="115"/>
      <c r="K313" s="122"/>
      <c r="L313" s="115"/>
      <c r="M313" s="115"/>
      <c r="N313" s="115"/>
      <c r="O313" s="115"/>
      <c r="P313" s="115"/>
      <c r="Q313" s="115"/>
      <c r="R313" s="115"/>
      <c r="S313" s="115"/>
      <c r="T313" s="115"/>
      <c r="U313" s="115"/>
      <c r="V313" s="115"/>
      <c r="W313" s="115"/>
      <c r="X313" s="115"/>
      <c r="Y313" s="116"/>
      <c r="Z313" s="115"/>
      <c r="AA313" s="115"/>
      <c r="AB313" s="121"/>
      <c r="AC313" s="115"/>
    </row>
    <row r="314" spans="1:29" ht="15.75">
      <c r="A314" s="115"/>
      <c r="B314" s="115"/>
      <c r="C314" s="115"/>
      <c r="D314" s="115"/>
      <c r="E314" s="115"/>
      <c r="F314" s="115"/>
      <c r="G314" s="115"/>
      <c r="H314" s="115"/>
      <c r="I314" s="115"/>
      <c r="J314" s="115"/>
      <c r="K314" s="122"/>
      <c r="L314" s="115"/>
      <c r="M314" s="115"/>
      <c r="N314" s="115"/>
      <c r="O314" s="115"/>
      <c r="P314" s="115"/>
      <c r="Q314" s="115"/>
      <c r="R314" s="115"/>
      <c r="S314" s="115"/>
      <c r="T314" s="115"/>
      <c r="U314" s="115"/>
      <c r="V314" s="115"/>
      <c r="W314" s="115"/>
      <c r="X314" s="115"/>
      <c r="Y314" s="116"/>
      <c r="Z314" s="115"/>
      <c r="AA314" s="115"/>
      <c r="AB314" s="121"/>
      <c r="AC314" s="115"/>
    </row>
    <row r="315" spans="1:29" ht="15.75">
      <c r="A315" s="115"/>
      <c r="B315" s="115"/>
      <c r="C315" s="115"/>
      <c r="D315" s="115"/>
      <c r="E315" s="115"/>
      <c r="F315" s="115"/>
      <c r="G315" s="115"/>
      <c r="H315" s="115"/>
      <c r="I315" s="115"/>
      <c r="J315" s="115"/>
      <c r="K315" s="122"/>
      <c r="L315" s="115"/>
      <c r="M315" s="115"/>
      <c r="N315" s="115"/>
      <c r="O315" s="115"/>
      <c r="P315" s="115"/>
      <c r="Q315" s="115"/>
      <c r="R315" s="115"/>
      <c r="S315" s="115"/>
      <c r="T315" s="115"/>
      <c r="U315" s="115"/>
      <c r="V315" s="115"/>
      <c r="W315" s="115"/>
      <c r="X315" s="115"/>
      <c r="Y315" s="116"/>
      <c r="Z315" s="115"/>
      <c r="AA315" s="115"/>
      <c r="AB315" s="121"/>
      <c r="AC315" s="115"/>
    </row>
    <row r="316" spans="1:29" ht="15.75">
      <c r="A316" s="115"/>
      <c r="B316" s="115"/>
      <c r="C316" s="115"/>
      <c r="D316" s="115"/>
      <c r="E316" s="115"/>
      <c r="F316" s="115"/>
      <c r="G316" s="115"/>
      <c r="H316" s="115"/>
      <c r="I316" s="115"/>
      <c r="J316" s="115"/>
      <c r="K316" s="122"/>
      <c r="L316" s="115"/>
      <c r="M316" s="115"/>
      <c r="N316" s="115"/>
      <c r="O316" s="115"/>
      <c r="P316" s="115"/>
      <c r="Q316" s="115"/>
      <c r="R316" s="115"/>
      <c r="S316" s="115"/>
      <c r="T316" s="115"/>
      <c r="U316" s="115"/>
      <c r="V316" s="115"/>
      <c r="W316" s="115"/>
      <c r="X316" s="115"/>
      <c r="Y316" s="116"/>
      <c r="Z316" s="115"/>
      <c r="AA316" s="115"/>
      <c r="AB316" s="121"/>
      <c r="AC316" s="115"/>
    </row>
    <row r="317" spans="1:29" ht="15.75">
      <c r="A317" s="115"/>
      <c r="B317" s="115"/>
      <c r="C317" s="115"/>
      <c r="D317" s="115"/>
      <c r="E317" s="115"/>
      <c r="F317" s="115"/>
      <c r="G317" s="115"/>
      <c r="H317" s="115"/>
      <c r="I317" s="115"/>
      <c r="J317" s="115"/>
      <c r="K317" s="122"/>
      <c r="L317" s="115"/>
      <c r="M317" s="115"/>
      <c r="N317" s="115"/>
      <c r="O317" s="115"/>
      <c r="P317" s="115"/>
      <c r="Q317" s="115"/>
      <c r="R317" s="115"/>
      <c r="S317" s="115"/>
      <c r="T317" s="115"/>
      <c r="U317" s="115"/>
      <c r="V317" s="115"/>
      <c r="W317" s="115"/>
      <c r="X317" s="115"/>
      <c r="Y317" s="116"/>
      <c r="Z317" s="115"/>
      <c r="AA317" s="115"/>
      <c r="AB317" s="121"/>
      <c r="AC317" s="115"/>
    </row>
    <row r="318" spans="1:29" ht="15.75">
      <c r="A318" s="115"/>
      <c r="B318" s="115"/>
      <c r="C318" s="115"/>
      <c r="D318" s="115"/>
      <c r="E318" s="115"/>
      <c r="F318" s="115"/>
      <c r="G318" s="115"/>
      <c r="H318" s="115"/>
      <c r="I318" s="115"/>
      <c r="J318" s="115"/>
      <c r="K318" s="122"/>
      <c r="L318" s="115"/>
      <c r="M318" s="115"/>
      <c r="N318" s="115"/>
      <c r="O318" s="115"/>
      <c r="P318" s="115"/>
      <c r="Q318" s="115"/>
      <c r="R318" s="115"/>
      <c r="S318" s="115"/>
      <c r="T318" s="115"/>
      <c r="U318" s="115"/>
      <c r="V318" s="115"/>
      <c r="W318" s="115"/>
      <c r="X318" s="115"/>
      <c r="Y318" s="116"/>
      <c r="Z318" s="115"/>
      <c r="AA318" s="115"/>
      <c r="AB318" s="121"/>
      <c r="AC318" s="115"/>
    </row>
    <row r="319" spans="1:29" ht="15.75">
      <c r="A319" s="115"/>
      <c r="B319" s="115"/>
      <c r="C319" s="115"/>
      <c r="D319" s="115"/>
      <c r="E319" s="115"/>
      <c r="F319" s="115"/>
      <c r="G319" s="115"/>
      <c r="H319" s="115"/>
      <c r="I319" s="115"/>
      <c r="J319" s="115"/>
      <c r="K319" s="122"/>
      <c r="L319" s="115"/>
      <c r="M319" s="115"/>
      <c r="N319" s="115"/>
      <c r="O319" s="115"/>
      <c r="P319" s="115"/>
      <c r="Q319" s="115"/>
      <c r="R319" s="115"/>
      <c r="S319" s="115"/>
      <c r="T319" s="115"/>
      <c r="U319" s="115"/>
      <c r="V319" s="115"/>
      <c r="W319" s="115"/>
      <c r="X319" s="115"/>
      <c r="Y319" s="115"/>
      <c r="Z319" s="115"/>
      <c r="AA319" s="115"/>
      <c r="AB319" s="121"/>
      <c r="AC319" s="115"/>
    </row>
    <row r="320" spans="1:29" ht="15.75">
      <c r="A320" s="115"/>
      <c r="B320" s="115"/>
      <c r="C320" s="115"/>
      <c r="D320" s="115"/>
      <c r="E320" s="115"/>
      <c r="F320" s="115"/>
      <c r="G320" s="115"/>
      <c r="H320" s="115"/>
      <c r="I320" s="115"/>
      <c r="J320" s="115"/>
      <c r="K320" s="122"/>
      <c r="L320" s="115"/>
      <c r="M320" s="115"/>
      <c r="N320" s="115"/>
      <c r="O320" s="115"/>
      <c r="P320" s="115"/>
      <c r="Q320" s="115"/>
      <c r="R320" s="115"/>
      <c r="S320" s="115"/>
      <c r="T320" s="115"/>
      <c r="U320" s="115"/>
      <c r="V320" s="115"/>
      <c r="W320" s="115"/>
      <c r="X320" s="115"/>
      <c r="Y320" s="116"/>
      <c r="Z320" s="115"/>
      <c r="AA320" s="115"/>
      <c r="AB320" s="121"/>
      <c r="AC320" s="115"/>
    </row>
    <row r="321" spans="1:29" ht="15.75">
      <c r="A321" s="115"/>
      <c r="B321" s="115"/>
      <c r="C321" s="115"/>
      <c r="D321" s="115"/>
      <c r="E321" s="115"/>
      <c r="F321" s="115"/>
      <c r="G321" s="115"/>
      <c r="H321" s="115"/>
      <c r="I321" s="115"/>
      <c r="J321" s="115"/>
      <c r="K321" s="122"/>
      <c r="L321" s="115"/>
      <c r="M321" s="115"/>
      <c r="N321" s="115"/>
      <c r="O321" s="115"/>
      <c r="P321" s="115"/>
      <c r="Q321" s="115"/>
      <c r="R321" s="115"/>
      <c r="S321" s="115"/>
      <c r="T321" s="115"/>
      <c r="U321" s="115"/>
      <c r="V321" s="115"/>
      <c r="W321" s="115"/>
      <c r="X321" s="115"/>
      <c r="Y321" s="116"/>
      <c r="Z321" s="115"/>
      <c r="AA321" s="115"/>
      <c r="AB321" s="121"/>
      <c r="AC321" s="115"/>
    </row>
    <row r="322" spans="1:29" ht="15.75">
      <c r="A322" s="115"/>
      <c r="B322" s="115"/>
      <c r="C322" s="115"/>
      <c r="D322" s="115"/>
      <c r="E322" s="115"/>
      <c r="F322" s="115"/>
      <c r="G322" s="115"/>
      <c r="H322" s="115"/>
      <c r="I322" s="115"/>
      <c r="J322" s="115"/>
      <c r="K322" s="122"/>
      <c r="L322" s="115"/>
      <c r="M322" s="115"/>
      <c r="N322" s="115"/>
      <c r="O322" s="115"/>
      <c r="P322" s="115"/>
      <c r="Q322" s="115"/>
      <c r="R322" s="115"/>
      <c r="S322" s="115"/>
      <c r="T322" s="115"/>
      <c r="U322" s="115"/>
      <c r="V322" s="115"/>
      <c r="W322" s="115"/>
      <c r="X322" s="115"/>
      <c r="Y322" s="116"/>
      <c r="Z322" s="115"/>
      <c r="AA322" s="115"/>
      <c r="AB322" s="121"/>
      <c r="AC322" s="115"/>
    </row>
    <row r="323" spans="1:29" ht="15.75">
      <c r="A323" s="115"/>
      <c r="B323" s="115"/>
      <c r="C323" s="115"/>
      <c r="D323" s="115"/>
      <c r="E323" s="115"/>
      <c r="F323" s="115"/>
      <c r="G323" s="115"/>
      <c r="H323" s="115"/>
      <c r="I323" s="115"/>
      <c r="J323" s="115"/>
      <c r="K323" s="122"/>
      <c r="L323" s="115"/>
      <c r="M323" s="115"/>
      <c r="N323" s="115"/>
      <c r="O323" s="115"/>
      <c r="P323" s="115"/>
      <c r="Q323" s="115"/>
      <c r="R323" s="115"/>
      <c r="S323" s="115"/>
      <c r="T323" s="115"/>
      <c r="U323" s="115"/>
      <c r="V323" s="115"/>
      <c r="W323" s="115"/>
      <c r="X323" s="115"/>
      <c r="Y323" s="116"/>
      <c r="Z323" s="115"/>
      <c r="AA323" s="115"/>
      <c r="AB323" s="121"/>
      <c r="AC323" s="115"/>
    </row>
    <row r="324" spans="1:29" ht="15.75">
      <c r="A324" s="115"/>
      <c r="B324" s="115"/>
      <c r="C324" s="115"/>
      <c r="D324" s="115"/>
      <c r="E324" s="115"/>
      <c r="F324" s="115"/>
      <c r="G324" s="115"/>
      <c r="H324" s="115"/>
      <c r="I324" s="115"/>
      <c r="J324" s="115"/>
      <c r="K324" s="122"/>
      <c r="L324" s="115"/>
      <c r="M324" s="115"/>
      <c r="N324" s="115"/>
      <c r="O324" s="115"/>
      <c r="P324" s="115"/>
      <c r="Q324" s="115"/>
      <c r="R324" s="115"/>
      <c r="S324" s="115"/>
      <c r="T324" s="115"/>
      <c r="U324" s="115"/>
      <c r="V324" s="115"/>
      <c r="W324" s="115"/>
      <c r="X324" s="115"/>
      <c r="Y324" s="116"/>
      <c r="Z324" s="115"/>
      <c r="AA324" s="115"/>
      <c r="AB324" s="121"/>
      <c r="AC324" s="115"/>
    </row>
    <row r="325" spans="1:29" ht="15.75">
      <c r="A325" s="115"/>
      <c r="B325" s="115"/>
      <c r="C325" s="115"/>
      <c r="D325" s="115"/>
      <c r="E325" s="115"/>
      <c r="F325" s="115"/>
      <c r="G325" s="115"/>
      <c r="H325" s="115"/>
      <c r="I325" s="115"/>
      <c r="J325" s="115"/>
      <c r="K325" s="122"/>
      <c r="L325" s="115"/>
      <c r="M325" s="115"/>
      <c r="N325" s="115"/>
      <c r="O325" s="115"/>
      <c r="P325" s="115"/>
      <c r="Q325" s="115"/>
      <c r="R325" s="115"/>
      <c r="S325" s="115"/>
      <c r="T325" s="115"/>
      <c r="U325" s="115"/>
      <c r="V325" s="115"/>
      <c r="W325" s="115"/>
      <c r="X325" s="115"/>
      <c r="Y325" s="116"/>
      <c r="Z325" s="115"/>
      <c r="AA325" s="115"/>
      <c r="AB325" s="121"/>
      <c r="AC325" s="115"/>
    </row>
    <row r="326" spans="1:29" ht="15.75">
      <c r="A326" s="115"/>
      <c r="B326" s="115"/>
      <c r="C326" s="115"/>
      <c r="D326" s="115"/>
      <c r="E326" s="115"/>
      <c r="F326" s="115"/>
      <c r="G326" s="115"/>
      <c r="H326" s="115"/>
      <c r="I326" s="115"/>
      <c r="J326" s="115"/>
      <c r="K326" s="122"/>
      <c r="L326" s="115"/>
      <c r="M326" s="115"/>
      <c r="N326" s="115"/>
      <c r="O326" s="115"/>
      <c r="P326" s="115"/>
      <c r="Q326" s="115"/>
      <c r="R326" s="115"/>
      <c r="S326" s="115"/>
      <c r="T326" s="115"/>
      <c r="U326" s="115"/>
      <c r="V326" s="115"/>
      <c r="W326" s="115"/>
      <c r="X326" s="115"/>
      <c r="Y326" s="116"/>
      <c r="Z326" s="115"/>
      <c r="AA326" s="115"/>
      <c r="AB326" s="121"/>
      <c r="AC326" s="115"/>
    </row>
    <row r="327" spans="1:29" ht="15.75">
      <c r="A327" s="115"/>
      <c r="B327" s="115"/>
      <c r="C327" s="115"/>
      <c r="D327" s="115"/>
      <c r="E327" s="115"/>
      <c r="F327" s="115"/>
      <c r="G327" s="115"/>
      <c r="H327" s="115"/>
      <c r="I327" s="115"/>
      <c r="J327" s="115"/>
      <c r="K327" s="122"/>
      <c r="L327" s="115"/>
      <c r="M327" s="115"/>
      <c r="N327" s="115"/>
      <c r="O327" s="115"/>
      <c r="P327" s="115"/>
      <c r="Q327" s="115"/>
      <c r="R327" s="115"/>
      <c r="S327" s="115"/>
      <c r="T327" s="115"/>
      <c r="U327" s="115"/>
      <c r="V327" s="115"/>
      <c r="W327" s="115"/>
      <c r="X327" s="115"/>
      <c r="Y327" s="116"/>
      <c r="Z327" s="115"/>
      <c r="AA327" s="115"/>
      <c r="AB327" s="121"/>
      <c r="AC327" s="115"/>
    </row>
    <row r="328" spans="1:29" ht="15.75">
      <c r="A328" s="115"/>
      <c r="B328" s="115"/>
      <c r="C328" s="115"/>
      <c r="D328" s="115"/>
      <c r="E328" s="115"/>
      <c r="F328" s="115"/>
      <c r="G328" s="115"/>
      <c r="H328" s="115"/>
      <c r="I328" s="115"/>
      <c r="J328" s="115"/>
      <c r="K328" s="122"/>
      <c r="L328" s="115"/>
      <c r="M328" s="115"/>
      <c r="N328" s="115"/>
      <c r="O328" s="115"/>
      <c r="P328" s="115"/>
      <c r="Q328" s="115"/>
      <c r="R328" s="115"/>
      <c r="S328" s="115"/>
      <c r="T328" s="115"/>
      <c r="U328" s="115"/>
      <c r="V328" s="115"/>
      <c r="W328" s="115"/>
      <c r="X328" s="115"/>
      <c r="Y328" s="115"/>
      <c r="Z328" s="115"/>
      <c r="AA328" s="115"/>
      <c r="AB328" s="121"/>
      <c r="AC328" s="115"/>
    </row>
    <row r="329" spans="1:29" ht="15.75">
      <c r="A329" s="115"/>
      <c r="B329" s="115"/>
      <c r="C329" s="115"/>
      <c r="D329" s="115"/>
      <c r="E329" s="115"/>
      <c r="F329" s="115"/>
      <c r="G329" s="115"/>
      <c r="H329" s="115"/>
      <c r="I329" s="115"/>
      <c r="J329" s="115"/>
      <c r="K329" s="122"/>
      <c r="L329" s="115"/>
      <c r="M329" s="115"/>
      <c r="N329" s="115"/>
      <c r="O329" s="115"/>
      <c r="P329" s="115"/>
      <c r="Q329" s="115"/>
      <c r="R329" s="115"/>
      <c r="S329" s="115"/>
      <c r="T329" s="115"/>
      <c r="U329" s="115"/>
      <c r="V329" s="115"/>
      <c r="W329" s="115"/>
      <c r="X329" s="115"/>
      <c r="Y329" s="116"/>
      <c r="Z329" s="115"/>
      <c r="AA329" s="115"/>
      <c r="AB329" s="121"/>
      <c r="AC329" s="115"/>
    </row>
    <row r="330" spans="1:29" ht="15.75">
      <c r="A330" s="115"/>
      <c r="B330" s="115"/>
      <c r="C330" s="115"/>
      <c r="D330" s="115"/>
      <c r="E330" s="115"/>
      <c r="F330" s="115"/>
      <c r="G330" s="115"/>
      <c r="H330" s="115"/>
      <c r="I330" s="115"/>
      <c r="J330" s="115"/>
      <c r="K330" s="122"/>
      <c r="L330" s="115"/>
      <c r="M330" s="115"/>
      <c r="N330" s="115"/>
      <c r="O330" s="115"/>
      <c r="P330" s="115"/>
      <c r="Q330" s="115"/>
      <c r="R330" s="115"/>
      <c r="S330" s="115"/>
      <c r="T330" s="115"/>
      <c r="U330" s="115"/>
      <c r="V330" s="115"/>
      <c r="W330" s="115"/>
      <c r="X330" s="115"/>
      <c r="Y330" s="116"/>
      <c r="Z330" s="115"/>
      <c r="AA330" s="115"/>
      <c r="AB330" s="121"/>
      <c r="AC330" s="115"/>
    </row>
    <row r="331" spans="1:29" ht="15.75">
      <c r="A331" s="115"/>
      <c r="B331" s="115"/>
      <c r="C331" s="115"/>
      <c r="D331" s="115"/>
      <c r="E331" s="115"/>
      <c r="F331" s="115"/>
      <c r="G331" s="115"/>
      <c r="H331" s="115"/>
      <c r="I331" s="115"/>
      <c r="J331" s="115"/>
      <c r="K331" s="122"/>
      <c r="L331" s="115"/>
      <c r="M331" s="115"/>
      <c r="N331" s="115"/>
      <c r="O331" s="115"/>
      <c r="P331" s="115"/>
      <c r="Q331" s="115"/>
      <c r="R331" s="115"/>
      <c r="S331" s="115"/>
      <c r="T331" s="115"/>
      <c r="U331" s="115"/>
      <c r="V331" s="115"/>
      <c r="W331" s="115"/>
      <c r="X331" s="115"/>
      <c r="Y331" s="116"/>
      <c r="Z331" s="115"/>
      <c r="AA331" s="115"/>
      <c r="AB331" s="121"/>
      <c r="AC331" s="115"/>
    </row>
    <row r="332" spans="1:29" ht="15.75">
      <c r="A332" s="115"/>
      <c r="B332" s="115"/>
      <c r="C332" s="115"/>
      <c r="D332" s="115"/>
      <c r="E332" s="115"/>
      <c r="F332" s="115"/>
      <c r="G332" s="115"/>
      <c r="H332" s="115"/>
      <c r="I332" s="115"/>
      <c r="J332" s="115"/>
      <c r="K332" s="122"/>
      <c r="L332" s="115"/>
      <c r="M332" s="115"/>
      <c r="N332" s="115"/>
      <c r="O332" s="115"/>
      <c r="P332" s="115"/>
      <c r="Q332" s="115"/>
      <c r="R332" s="115"/>
      <c r="S332" s="115"/>
      <c r="T332" s="115"/>
      <c r="U332" s="115"/>
      <c r="V332" s="115"/>
      <c r="W332" s="115"/>
      <c r="X332" s="115"/>
      <c r="Y332" s="115"/>
      <c r="Z332" s="115"/>
      <c r="AA332" s="115"/>
      <c r="AB332" s="121"/>
      <c r="AC332" s="115"/>
    </row>
    <row r="333" spans="1:29" ht="15.75">
      <c r="A333" s="115"/>
      <c r="B333" s="115"/>
      <c r="C333" s="115"/>
      <c r="D333" s="115"/>
      <c r="E333" s="115"/>
      <c r="F333" s="115"/>
      <c r="G333" s="115"/>
      <c r="H333" s="115"/>
      <c r="I333" s="115"/>
      <c r="J333" s="115"/>
      <c r="K333" s="122"/>
      <c r="L333" s="115"/>
      <c r="M333" s="115"/>
      <c r="N333" s="115"/>
      <c r="O333" s="115"/>
      <c r="P333" s="115"/>
      <c r="Q333" s="115"/>
      <c r="R333" s="115"/>
      <c r="S333" s="115"/>
      <c r="T333" s="115"/>
      <c r="U333" s="115"/>
      <c r="V333" s="115"/>
      <c r="W333" s="115"/>
      <c r="X333" s="115"/>
      <c r="Y333" s="116"/>
      <c r="Z333" s="115"/>
      <c r="AA333" s="115"/>
      <c r="AB333" s="121"/>
      <c r="AC333" s="115"/>
    </row>
    <row r="334" spans="1:29" ht="15.75">
      <c r="A334" s="115"/>
      <c r="B334" s="115"/>
      <c r="C334" s="115"/>
      <c r="D334" s="115"/>
      <c r="E334" s="115"/>
      <c r="F334" s="115"/>
      <c r="G334" s="115"/>
      <c r="H334" s="115"/>
      <c r="I334" s="115"/>
      <c r="J334" s="115"/>
      <c r="K334" s="122"/>
      <c r="L334" s="115"/>
      <c r="M334" s="115"/>
      <c r="N334" s="115"/>
      <c r="O334" s="115"/>
      <c r="P334" s="115"/>
      <c r="Q334" s="115"/>
      <c r="R334" s="115"/>
      <c r="S334" s="115"/>
      <c r="T334" s="115"/>
      <c r="U334" s="115"/>
      <c r="V334" s="115"/>
      <c r="W334" s="115"/>
      <c r="X334" s="115"/>
      <c r="Y334" s="116"/>
      <c r="Z334" s="115"/>
      <c r="AA334" s="115"/>
      <c r="AB334" s="121"/>
      <c r="AC334" s="115"/>
    </row>
    <row r="335" spans="1:29" ht="15.75">
      <c r="A335" s="115"/>
      <c r="B335" s="115"/>
      <c r="C335" s="115"/>
      <c r="D335" s="115"/>
      <c r="E335" s="115"/>
      <c r="F335" s="115"/>
      <c r="G335" s="115"/>
      <c r="H335" s="115"/>
      <c r="I335" s="115"/>
      <c r="J335" s="115"/>
      <c r="K335" s="122"/>
      <c r="L335" s="115"/>
      <c r="M335" s="115"/>
      <c r="N335" s="115"/>
      <c r="O335" s="115"/>
      <c r="P335" s="115"/>
      <c r="Q335" s="115"/>
      <c r="R335" s="115"/>
      <c r="S335" s="115"/>
      <c r="T335" s="115"/>
      <c r="U335" s="115"/>
      <c r="V335" s="115"/>
      <c r="W335" s="115"/>
      <c r="X335" s="115"/>
      <c r="Y335" s="115"/>
      <c r="Z335" s="115"/>
      <c r="AA335" s="115"/>
      <c r="AB335" s="121"/>
      <c r="AC335" s="115"/>
    </row>
    <row r="336" spans="1:29" ht="15.75">
      <c r="A336" s="115"/>
      <c r="B336" s="115"/>
      <c r="C336" s="115"/>
      <c r="D336" s="115"/>
      <c r="E336" s="115"/>
      <c r="F336" s="115"/>
      <c r="G336" s="115"/>
      <c r="H336" s="115"/>
      <c r="I336" s="115"/>
      <c r="J336" s="115"/>
      <c r="K336" s="122"/>
      <c r="L336" s="115"/>
      <c r="M336" s="115"/>
      <c r="N336" s="115"/>
      <c r="O336" s="115"/>
      <c r="P336" s="115"/>
      <c r="Q336" s="115"/>
      <c r="R336" s="115"/>
      <c r="S336" s="115"/>
      <c r="T336" s="115"/>
      <c r="U336" s="115"/>
      <c r="V336" s="115"/>
      <c r="W336" s="115"/>
      <c r="X336" s="115"/>
      <c r="Y336" s="115"/>
      <c r="Z336" s="115"/>
      <c r="AA336" s="115"/>
      <c r="AB336" s="121"/>
      <c r="AC336" s="115"/>
    </row>
    <row r="337" spans="1:29" ht="15.75">
      <c r="A337" s="115"/>
      <c r="B337" s="115"/>
      <c r="C337" s="115"/>
      <c r="D337" s="115"/>
      <c r="E337" s="115"/>
      <c r="F337" s="115"/>
      <c r="G337" s="115"/>
      <c r="H337" s="115"/>
      <c r="I337" s="115"/>
      <c r="J337" s="115"/>
      <c r="K337" s="122"/>
      <c r="L337" s="115"/>
      <c r="M337" s="115"/>
      <c r="N337" s="115"/>
      <c r="O337" s="115"/>
      <c r="P337" s="115"/>
      <c r="Q337" s="115"/>
      <c r="R337" s="115"/>
      <c r="S337" s="115"/>
      <c r="T337" s="115"/>
      <c r="U337" s="115"/>
      <c r="V337" s="115"/>
      <c r="W337" s="115"/>
      <c r="X337" s="115"/>
      <c r="Y337" s="116"/>
      <c r="Z337" s="115"/>
      <c r="AA337" s="115"/>
      <c r="AB337" s="121"/>
      <c r="AC337" s="115"/>
    </row>
    <row r="338" spans="1:29" ht="15.75">
      <c r="A338" s="115"/>
      <c r="B338" s="115"/>
      <c r="C338" s="115"/>
      <c r="D338" s="115"/>
      <c r="E338" s="115"/>
      <c r="F338" s="115"/>
      <c r="G338" s="115"/>
      <c r="H338" s="115"/>
      <c r="I338" s="115"/>
      <c r="J338" s="115"/>
      <c r="K338" s="122"/>
      <c r="L338" s="115"/>
      <c r="M338" s="115"/>
      <c r="N338" s="115"/>
      <c r="O338" s="115"/>
      <c r="P338" s="115"/>
      <c r="Q338" s="115"/>
      <c r="R338" s="115"/>
      <c r="S338" s="115"/>
      <c r="T338" s="115"/>
      <c r="U338" s="115"/>
      <c r="V338" s="115"/>
      <c r="W338" s="115"/>
      <c r="X338" s="115"/>
      <c r="Y338" s="116"/>
      <c r="Z338" s="115"/>
      <c r="AA338" s="115"/>
      <c r="AB338" s="121"/>
      <c r="AC338" s="115"/>
    </row>
    <row r="339" spans="1:29" ht="15.75">
      <c r="A339" s="115"/>
      <c r="B339" s="115"/>
      <c r="C339" s="115"/>
      <c r="D339" s="115"/>
      <c r="E339" s="115"/>
      <c r="F339" s="115"/>
      <c r="G339" s="115"/>
      <c r="H339" s="115"/>
      <c r="I339" s="115"/>
      <c r="J339" s="115"/>
      <c r="K339" s="122"/>
      <c r="L339" s="115"/>
      <c r="M339" s="115"/>
      <c r="N339" s="115"/>
      <c r="O339" s="115"/>
      <c r="P339" s="115"/>
      <c r="Q339" s="115"/>
      <c r="R339" s="115"/>
      <c r="S339" s="115"/>
      <c r="T339" s="115"/>
      <c r="U339" s="115"/>
      <c r="V339" s="115"/>
      <c r="W339" s="115"/>
      <c r="X339" s="115"/>
      <c r="Y339" s="116"/>
      <c r="Z339" s="115"/>
      <c r="AA339" s="115"/>
      <c r="AB339" s="121"/>
      <c r="AC339" s="115"/>
    </row>
    <row r="340" spans="1:29" ht="15.75">
      <c r="A340" s="115"/>
      <c r="B340" s="115"/>
      <c r="C340" s="115"/>
      <c r="D340" s="115"/>
      <c r="E340" s="115"/>
      <c r="F340" s="115"/>
      <c r="G340" s="115"/>
      <c r="H340" s="115"/>
      <c r="I340" s="115"/>
      <c r="J340" s="115"/>
      <c r="K340" s="122"/>
      <c r="L340" s="115"/>
      <c r="M340" s="115"/>
      <c r="N340" s="115"/>
      <c r="O340" s="115"/>
      <c r="P340" s="115"/>
      <c r="Q340" s="115"/>
      <c r="R340" s="115"/>
      <c r="S340" s="115"/>
      <c r="T340" s="115"/>
      <c r="U340" s="115"/>
      <c r="V340" s="115"/>
      <c r="W340" s="115"/>
      <c r="X340" s="115"/>
      <c r="Y340" s="115"/>
      <c r="Z340" s="115"/>
      <c r="AA340" s="115"/>
      <c r="AB340" s="121"/>
      <c r="AC340" s="115"/>
    </row>
    <row r="341" spans="1:29" ht="15.75">
      <c r="A341" s="115"/>
      <c r="B341" s="115"/>
      <c r="C341" s="115"/>
      <c r="D341" s="115"/>
      <c r="E341" s="115"/>
      <c r="F341" s="115"/>
      <c r="G341" s="115"/>
      <c r="H341" s="115"/>
      <c r="I341" s="115"/>
      <c r="J341" s="115"/>
      <c r="K341" s="122"/>
      <c r="L341" s="115"/>
      <c r="M341" s="115"/>
      <c r="N341" s="115"/>
      <c r="O341" s="115"/>
      <c r="P341" s="115"/>
      <c r="Q341" s="115"/>
      <c r="R341" s="115"/>
      <c r="S341" s="115"/>
      <c r="T341" s="115"/>
      <c r="U341" s="115"/>
      <c r="V341" s="115"/>
      <c r="W341" s="115"/>
      <c r="X341" s="115"/>
      <c r="Y341" s="116"/>
      <c r="Z341" s="115"/>
      <c r="AA341" s="115"/>
      <c r="AB341" s="121"/>
      <c r="AC341" s="115"/>
    </row>
    <row r="342" spans="1:29" ht="15.75">
      <c r="A342" s="115"/>
      <c r="B342" s="115"/>
      <c r="C342" s="115"/>
      <c r="D342" s="115"/>
      <c r="E342" s="115"/>
      <c r="F342" s="115"/>
      <c r="G342" s="115"/>
      <c r="H342" s="115"/>
      <c r="I342" s="115"/>
      <c r="J342" s="115"/>
      <c r="K342" s="122"/>
      <c r="L342" s="115"/>
      <c r="M342" s="115"/>
      <c r="N342" s="115"/>
      <c r="O342" s="115"/>
      <c r="P342" s="115"/>
      <c r="Q342" s="115"/>
      <c r="R342" s="115"/>
      <c r="S342" s="115"/>
      <c r="T342" s="115"/>
      <c r="U342" s="115"/>
      <c r="V342" s="115"/>
      <c r="W342" s="115"/>
      <c r="X342" s="115"/>
      <c r="Y342" s="116"/>
      <c r="Z342" s="115"/>
      <c r="AA342" s="115"/>
      <c r="AB342" s="121"/>
      <c r="AC342" s="115"/>
    </row>
    <row r="343" spans="1:29" ht="15.75">
      <c r="A343" s="115"/>
      <c r="B343" s="115"/>
      <c r="C343" s="115"/>
      <c r="D343" s="115"/>
      <c r="E343" s="115"/>
      <c r="F343" s="115"/>
      <c r="G343" s="115"/>
      <c r="H343" s="115"/>
      <c r="I343" s="115"/>
      <c r="J343" s="115"/>
      <c r="K343" s="122"/>
      <c r="L343" s="115"/>
      <c r="M343" s="115"/>
      <c r="N343" s="115"/>
      <c r="O343" s="115"/>
      <c r="P343" s="115"/>
      <c r="Q343" s="115"/>
      <c r="R343" s="115"/>
      <c r="S343" s="115"/>
      <c r="T343" s="115"/>
      <c r="U343" s="115"/>
      <c r="V343" s="115"/>
      <c r="W343" s="115"/>
      <c r="X343" s="115"/>
      <c r="Y343" s="116"/>
      <c r="Z343" s="115"/>
      <c r="AA343" s="115"/>
      <c r="AB343" s="121"/>
      <c r="AC343" s="115"/>
    </row>
    <row r="344" spans="1:29" ht="15.75">
      <c r="A344" s="115"/>
      <c r="B344" s="115"/>
      <c r="C344" s="115"/>
      <c r="D344" s="115"/>
      <c r="E344" s="115"/>
      <c r="F344" s="115"/>
      <c r="G344" s="115"/>
      <c r="H344" s="115"/>
      <c r="I344" s="115"/>
      <c r="J344" s="115"/>
      <c r="K344" s="122"/>
      <c r="L344" s="115"/>
      <c r="M344" s="115"/>
      <c r="N344" s="115"/>
      <c r="O344" s="115"/>
      <c r="P344" s="115"/>
      <c r="Q344" s="115"/>
      <c r="R344" s="115"/>
      <c r="S344" s="115"/>
      <c r="T344" s="115"/>
      <c r="U344" s="115"/>
      <c r="V344" s="115"/>
      <c r="W344" s="115"/>
      <c r="X344" s="115"/>
      <c r="Y344" s="116"/>
      <c r="Z344" s="115"/>
      <c r="AA344" s="115"/>
      <c r="AB344" s="121"/>
      <c r="AC344" s="115"/>
    </row>
    <row r="345" spans="1:29" ht="15.75">
      <c r="A345" s="115"/>
      <c r="B345" s="115"/>
      <c r="C345" s="115"/>
      <c r="D345" s="115"/>
      <c r="E345" s="115"/>
      <c r="F345" s="115"/>
      <c r="G345" s="115"/>
      <c r="H345" s="115"/>
      <c r="I345" s="115"/>
      <c r="J345" s="115"/>
      <c r="K345" s="122"/>
      <c r="L345" s="115"/>
      <c r="M345" s="115"/>
      <c r="N345" s="115"/>
      <c r="O345" s="115"/>
      <c r="P345" s="115"/>
      <c r="Q345" s="115"/>
      <c r="R345" s="115"/>
      <c r="S345" s="115"/>
      <c r="T345" s="115"/>
      <c r="U345" s="115"/>
      <c r="V345" s="115"/>
      <c r="W345" s="115"/>
      <c r="X345" s="115"/>
      <c r="Y345" s="116"/>
      <c r="Z345" s="115"/>
      <c r="AA345" s="115"/>
      <c r="AB345" s="121"/>
      <c r="AC345" s="115"/>
    </row>
    <row r="346" spans="1:29" ht="15.75">
      <c r="A346" s="115"/>
      <c r="B346" s="115"/>
      <c r="C346" s="115"/>
      <c r="D346" s="115"/>
      <c r="E346" s="115"/>
      <c r="F346" s="115"/>
      <c r="G346" s="115"/>
      <c r="H346" s="115"/>
      <c r="I346" s="115"/>
      <c r="J346" s="115"/>
      <c r="K346" s="122"/>
      <c r="L346" s="115"/>
      <c r="M346" s="115"/>
      <c r="N346" s="115"/>
      <c r="O346" s="115"/>
      <c r="P346" s="115"/>
      <c r="Q346" s="115"/>
      <c r="R346" s="115"/>
      <c r="S346" s="115"/>
      <c r="T346" s="115"/>
      <c r="U346" s="115"/>
      <c r="V346" s="115"/>
      <c r="W346" s="115"/>
      <c r="X346" s="115"/>
      <c r="Y346" s="116"/>
      <c r="Z346" s="115"/>
      <c r="AA346" s="115"/>
      <c r="AB346" s="121"/>
      <c r="AC346" s="115"/>
    </row>
    <row r="347" spans="1:29" ht="15.75">
      <c r="A347" s="115"/>
      <c r="B347" s="115"/>
      <c r="C347" s="115"/>
      <c r="D347" s="115"/>
      <c r="E347" s="115"/>
      <c r="F347" s="115"/>
      <c r="G347" s="115"/>
      <c r="H347" s="115"/>
      <c r="I347" s="115"/>
      <c r="J347" s="115"/>
      <c r="K347" s="122"/>
      <c r="L347" s="115"/>
      <c r="M347" s="115"/>
      <c r="N347" s="115"/>
      <c r="O347" s="115"/>
      <c r="P347" s="115"/>
      <c r="Q347" s="115"/>
      <c r="R347" s="115"/>
      <c r="S347" s="115"/>
      <c r="T347" s="115"/>
      <c r="U347" s="115"/>
      <c r="V347" s="115"/>
      <c r="W347" s="115"/>
      <c r="X347" s="115"/>
      <c r="Y347" s="116"/>
      <c r="Z347" s="115"/>
      <c r="AA347" s="115"/>
      <c r="AB347" s="121"/>
      <c r="AC347" s="115"/>
    </row>
    <row r="348" spans="1:29" ht="15.75">
      <c r="A348" s="115"/>
      <c r="B348" s="115"/>
      <c r="C348" s="115"/>
      <c r="D348" s="115"/>
      <c r="E348" s="115"/>
      <c r="F348" s="115"/>
      <c r="G348" s="115"/>
      <c r="H348" s="115"/>
      <c r="I348" s="115"/>
      <c r="J348" s="115"/>
      <c r="K348" s="122"/>
      <c r="L348" s="115"/>
      <c r="M348" s="115"/>
      <c r="N348" s="115"/>
      <c r="O348" s="115"/>
      <c r="P348" s="115"/>
      <c r="Q348" s="115"/>
      <c r="R348" s="115"/>
      <c r="S348" s="115"/>
      <c r="T348" s="115"/>
      <c r="U348" s="115"/>
      <c r="V348" s="115"/>
      <c r="W348" s="115"/>
      <c r="X348" s="115"/>
      <c r="Y348" s="116"/>
      <c r="Z348" s="115"/>
      <c r="AA348" s="115"/>
      <c r="AB348" s="121"/>
      <c r="AC348" s="115"/>
    </row>
    <row r="349" spans="1:29" ht="15.75">
      <c r="A349" s="115"/>
      <c r="B349" s="115"/>
      <c r="C349" s="115"/>
      <c r="D349" s="115"/>
      <c r="E349" s="115"/>
      <c r="F349" s="115"/>
      <c r="G349" s="115"/>
      <c r="H349" s="115"/>
      <c r="I349" s="115"/>
      <c r="J349" s="115"/>
      <c r="K349" s="122"/>
      <c r="L349" s="115"/>
      <c r="M349" s="115"/>
      <c r="N349" s="115"/>
      <c r="O349" s="115"/>
      <c r="P349" s="115"/>
      <c r="Q349" s="115"/>
      <c r="R349" s="115"/>
      <c r="S349" s="115"/>
      <c r="T349" s="115"/>
      <c r="U349" s="115"/>
      <c r="V349" s="115"/>
      <c r="W349" s="115"/>
      <c r="X349" s="115"/>
      <c r="Y349" s="116"/>
      <c r="Z349" s="115"/>
      <c r="AA349" s="115"/>
      <c r="AB349" s="121"/>
      <c r="AC349" s="115"/>
    </row>
    <row r="350" spans="1:29" ht="15.75">
      <c r="A350" s="115"/>
      <c r="B350" s="115"/>
      <c r="C350" s="115"/>
      <c r="D350" s="115"/>
      <c r="E350" s="115"/>
      <c r="F350" s="115"/>
      <c r="G350" s="115"/>
      <c r="H350" s="115"/>
      <c r="I350" s="115"/>
      <c r="J350" s="115"/>
      <c r="K350" s="122"/>
      <c r="L350" s="115"/>
      <c r="M350" s="115"/>
      <c r="N350" s="115"/>
      <c r="O350" s="115"/>
      <c r="P350" s="115"/>
      <c r="Q350" s="115"/>
      <c r="R350" s="115"/>
      <c r="S350" s="115"/>
      <c r="T350" s="115"/>
      <c r="U350" s="115"/>
      <c r="V350" s="115"/>
      <c r="W350" s="115"/>
      <c r="X350" s="115"/>
      <c r="Y350" s="116"/>
      <c r="Z350" s="115"/>
      <c r="AA350" s="115"/>
      <c r="AB350" s="121"/>
      <c r="AC350" s="115"/>
    </row>
    <row r="351" spans="1:29" ht="15.75">
      <c r="A351" s="115"/>
      <c r="B351" s="115"/>
      <c r="C351" s="115"/>
      <c r="D351" s="115"/>
      <c r="E351" s="115"/>
      <c r="F351" s="115"/>
      <c r="G351" s="115"/>
      <c r="H351" s="115"/>
      <c r="I351" s="115"/>
      <c r="J351" s="115"/>
      <c r="K351" s="122"/>
      <c r="L351" s="115"/>
      <c r="M351" s="115"/>
      <c r="N351" s="115"/>
      <c r="O351" s="115"/>
      <c r="P351" s="115"/>
      <c r="Q351" s="115"/>
      <c r="R351" s="115"/>
      <c r="S351" s="115"/>
      <c r="T351" s="115"/>
      <c r="U351" s="115"/>
      <c r="V351" s="115"/>
      <c r="W351" s="115"/>
      <c r="X351" s="115"/>
      <c r="Y351" s="116"/>
      <c r="Z351" s="115"/>
      <c r="AA351" s="115"/>
      <c r="AB351" s="121"/>
      <c r="AC351" s="115"/>
    </row>
    <row r="352" spans="1:29" ht="15.75">
      <c r="A352" s="115"/>
      <c r="B352" s="115"/>
      <c r="C352" s="115"/>
      <c r="D352" s="115"/>
      <c r="E352" s="115"/>
      <c r="F352" s="115"/>
      <c r="G352" s="115"/>
      <c r="H352" s="115"/>
      <c r="I352" s="115"/>
      <c r="J352" s="115"/>
      <c r="K352" s="122"/>
      <c r="L352" s="115"/>
      <c r="M352" s="115"/>
      <c r="N352" s="115"/>
      <c r="O352" s="115"/>
      <c r="P352" s="115"/>
      <c r="Q352" s="115"/>
      <c r="R352" s="115"/>
      <c r="S352" s="115"/>
      <c r="T352" s="115"/>
      <c r="U352" s="115"/>
      <c r="V352" s="115"/>
      <c r="W352" s="115"/>
      <c r="X352" s="115"/>
      <c r="Y352" s="116"/>
      <c r="Z352" s="115"/>
      <c r="AA352" s="115"/>
      <c r="AB352" s="121"/>
      <c r="AC352" s="115"/>
    </row>
    <row r="353" spans="1:29" ht="15.75">
      <c r="A353" s="115"/>
      <c r="B353" s="115"/>
      <c r="C353" s="115"/>
      <c r="D353" s="115"/>
      <c r="E353" s="115"/>
      <c r="F353" s="115"/>
      <c r="G353" s="115"/>
      <c r="H353" s="115"/>
      <c r="I353" s="115"/>
      <c r="J353" s="115"/>
      <c r="K353" s="122"/>
      <c r="L353" s="115"/>
      <c r="M353" s="115"/>
      <c r="N353" s="115"/>
      <c r="O353" s="115"/>
      <c r="P353" s="115"/>
      <c r="Q353" s="115"/>
      <c r="R353" s="115"/>
      <c r="S353" s="115"/>
      <c r="T353" s="115"/>
      <c r="U353" s="115"/>
      <c r="V353" s="115"/>
      <c r="W353" s="115"/>
      <c r="X353" s="115"/>
      <c r="Y353" s="116"/>
      <c r="Z353" s="115"/>
      <c r="AA353" s="115"/>
      <c r="AB353" s="121"/>
      <c r="AC353" s="115"/>
    </row>
    <row r="354" spans="1:29" ht="15.75">
      <c r="A354" s="115"/>
      <c r="B354" s="115"/>
      <c r="C354" s="115"/>
      <c r="D354" s="115"/>
      <c r="E354" s="115"/>
      <c r="F354" s="115"/>
      <c r="G354" s="115"/>
      <c r="H354" s="115"/>
      <c r="I354" s="115"/>
      <c r="J354" s="115"/>
      <c r="K354" s="122"/>
      <c r="L354" s="115"/>
      <c r="M354" s="115"/>
      <c r="N354" s="115"/>
      <c r="O354" s="115"/>
      <c r="P354" s="115"/>
      <c r="Q354" s="115"/>
      <c r="R354" s="115"/>
      <c r="S354" s="115"/>
      <c r="T354" s="115"/>
      <c r="U354" s="115"/>
      <c r="V354" s="115"/>
      <c r="W354" s="115"/>
      <c r="X354" s="115"/>
      <c r="Y354" s="116"/>
      <c r="Z354" s="115"/>
      <c r="AA354" s="115"/>
      <c r="AB354" s="121"/>
      <c r="AC354" s="115"/>
    </row>
    <row r="355" spans="1:29" ht="15.75">
      <c r="A355" s="115"/>
      <c r="B355" s="115"/>
      <c r="C355" s="115"/>
      <c r="D355" s="115"/>
      <c r="E355" s="115"/>
      <c r="F355" s="115"/>
      <c r="G355" s="115"/>
      <c r="H355" s="115"/>
      <c r="I355" s="115"/>
      <c r="J355" s="115"/>
      <c r="K355" s="122"/>
      <c r="L355" s="115"/>
      <c r="M355" s="115"/>
      <c r="N355" s="115"/>
      <c r="O355" s="115"/>
      <c r="P355" s="115"/>
      <c r="Q355" s="115"/>
      <c r="R355" s="115"/>
      <c r="S355" s="115"/>
      <c r="T355" s="115"/>
      <c r="U355" s="115"/>
      <c r="V355" s="115"/>
      <c r="W355" s="115"/>
      <c r="X355" s="115"/>
      <c r="Y355" s="116"/>
      <c r="Z355" s="115"/>
      <c r="AA355" s="115"/>
      <c r="AB355" s="121"/>
      <c r="AC355" s="115"/>
    </row>
    <row r="356" spans="1:29" ht="15.75">
      <c r="A356" s="115"/>
      <c r="B356" s="115"/>
      <c r="C356" s="115"/>
      <c r="D356" s="115"/>
      <c r="E356" s="115"/>
      <c r="F356" s="115"/>
      <c r="G356" s="115"/>
      <c r="H356" s="115"/>
      <c r="I356" s="115"/>
      <c r="J356" s="115"/>
      <c r="K356" s="122"/>
      <c r="L356" s="115"/>
      <c r="M356" s="115"/>
      <c r="N356" s="115"/>
      <c r="O356" s="115"/>
      <c r="P356" s="115"/>
      <c r="Q356" s="115"/>
      <c r="R356" s="115"/>
      <c r="S356" s="115"/>
      <c r="T356" s="115"/>
      <c r="U356" s="115"/>
      <c r="V356" s="115"/>
      <c r="W356" s="115"/>
      <c r="X356" s="115"/>
      <c r="Y356" s="116"/>
      <c r="Z356" s="115"/>
      <c r="AA356" s="115"/>
      <c r="AB356" s="121"/>
      <c r="AC356" s="115"/>
    </row>
    <row r="357" spans="1:29" ht="15.75">
      <c r="A357" s="115"/>
      <c r="B357" s="115"/>
      <c r="C357" s="115"/>
      <c r="D357" s="115"/>
      <c r="E357" s="115"/>
      <c r="F357" s="115"/>
      <c r="G357" s="115"/>
      <c r="H357" s="115"/>
      <c r="I357" s="115"/>
      <c r="J357" s="115"/>
      <c r="K357" s="122"/>
      <c r="L357" s="115"/>
      <c r="M357" s="115"/>
      <c r="N357" s="115"/>
      <c r="O357" s="115"/>
      <c r="P357" s="115"/>
      <c r="Q357" s="115"/>
      <c r="R357" s="115"/>
      <c r="S357" s="115"/>
      <c r="T357" s="115"/>
      <c r="U357" s="115"/>
      <c r="V357" s="115"/>
      <c r="W357" s="115"/>
      <c r="X357" s="115"/>
      <c r="Y357" s="116"/>
      <c r="Z357" s="115"/>
      <c r="AA357" s="115"/>
      <c r="AB357" s="121"/>
      <c r="AC357" s="115"/>
    </row>
    <row r="358" spans="1:29" ht="15.75">
      <c r="A358" s="115"/>
      <c r="B358" s="115"/>
      <c r="C358" s="115"/>
      <c r="D358" s="115"/>
      <c r="E358" s="115"/>
      <c r="F358" s="115"/>
      <c r="G358" s="115"/>
      <c r="H358" s="115"/>
      <c r="I358" s="115"/>
      <c r="J358" s="115"/>
      <c r="K358" s="122"/>
      <c r="L358" s="115"/>
      <c r="M358" s="115"/>
      <c r="N358" s="115"/>
      <c r="O358" s="115"/>
      <c r="P358" s="115"/>
      <c r="Q358" s="115"/>
      <c r="R358" s="115"/>
      <c r="S358" s="115"/>
      <c r="T358" s="115"/>
      <c r="U358" s="115"/>
      <c r="V358" s="115"/>
      <c r="W358" s="115"/>
      <c r="X358" s="115"/>
      <c r="Y358" s="116"/>
      <c r="Z358" s="115"/>
      <c r="AA358" s="115"/>
      <c r="AB358" s="121"/>
      <c r="AC358" s="115"/>
    </row>
    <row r="359" spans="1:29" ht="15.75">
      <c r="A359" s="115"/>
      <c r="B359" s="115"/>
      <c r="C359" s="115"/>
      <c r="D359" s="115"/>
      <c r="E359" s="115"/>
      <c r="F359" s="115"/>
      <c r="G359" s="115"/>
      <c r="H359" s="115"/>
      <c r="I359" s="115"/>
      <c r="J359" s="115"/>
      <c r="K359" s="122"/>
      <c r="L359" s="115"/>
      <c r="M359" s="115"/>
      <c r="N359" s="115"/>
      <c r="O359" s="115"/>
      <c r="P359" s="115"/>
      <c r="Q359" s="115"/>
      <c r="R359" s="115"/>
      <c r="S359" s="115"/>
      <c r="T359" s="115"/>
      <c r="U359" s="115"/>
      <c r="V359" s="115"/>
      <c r="W359" s="115"/>
      <c r="X359" s="115"/>
      <c r="Y359" s="116"/>
      <c r="Z359" s="115"/>
      <c r="AA359" s="115"/>
      <c r="AB359" s="121"/>
      <c r="AC359" s="115"/>
    </row>
    <row r="360" spans="1:29" ht="15.75">
      <c r="A360" s="115"/>
      <c r="B360" s="115"/>
      <c r="C360" s="115"/>
      <c r="D360" s="115"/>
      <c r="E360" s="115"/>
      <c r="F360" s="115"/>
      <c r="G360" s="115"/>
      <c r="H360" s="115"/>
      <c r="I360" s="115"/>
      <c r="J360" s="115"/>
      <c r="K360" s="122"/>
      <c r="L360" s="115"/>
      <c r="M360" s="115"/>
      <c r="N360" s="115"/>
      <c r="O360" s="115"/>
      <c r="P360" s="115"/>
      <c r="Q360" s="115"/>
      <c r="R360" s="115"/>
      <c r="S360" s="115"/>
      <c r="T360" s="115"/>
      <c r="U360" s="115"/>
      <c r="V360" s="115"/>
      <c r="W360" s="115"/>
      <c r="X360" s="115"/>
      <c r="Y360" s="116"/>
      <c r="Z360" s="115"/>
      <c r="AA360" s="115"/>
      <c r="AB360" s="121"/>
      <c r="AC360" s="115"/>
    </row>
    <row r="361" spans="1:29" ht="15.75">
      <c r="A361" s="115"/>
      <c r="B361" s="115"/>
      <c r="C361" s="115"/>
      <c r="D361" s="115"/>
      <c r="E361" s="115"/>
      <c r="F361" s="115"/>
      <c r="G361" s="115"/>
      <c r="H361" s="115"/>
      <c r="I361" s="115"/>
      <c r="J361" s="115"/>
      <c r="K361" s="122"/>
      <c r="L361" s="115"/>
      <c r="M361" s="115"/>
      <c r="N361" s="115"/>
      <c r="O361" s="115"/>
      <c r="P361" s="115"/>
      <c r="Q361" s="115"/>
      <c r="R361" s="115"/>
      <c r="S361" s="115"/>
      <c r="T361" s="115"/>
      <c r="U361" s="115"/>
      <c r="V361" s="115"/>
      <c r="W361" s="115"/>
      <c r="X361" s="115"/>
      <c r="Y361" s="116"/>
      <c r="Z361" s="115"/>
      <c r="AA361" s="115"/>
      <c r="AB361" s="121"/>
      <c r="AC361" s="115"/>
    </row>
    <row r="362" spans="1:29" ht="15.75">
      <c r="A362" s="115"/>
      <c r="B362" s="115"/>
      <c r="C362" s="115"/>
      <c r="D362" s="115"/>
      <c r="E362" s="115"/>
      <c r="F362" s="115"/>
      <c r="G362" s="115"/>
      <c r="H362" s="115"/>
      <c r="I362" s="115"/>
      <c r="J362" s="115"/>
      <c r="K362" s="122"/>
      <c r="L362" s="115"/>
      <c r="M362" s="115"/>
      <c r="N362" s="115"/>
      <c r="O362" s="115"/>
      <c r="P362" s="115"/>
      <c r="Q362" s="115"/>
      <c r="R362" s="115"/>
      <c r="S362" s="115"/>
      <c r="T362" s="115"/>
      <c r="U362" s="115"/>
      <c r="V362" s="115"/>
      <c r="W362" s="115"/>
      <c r="X362" s="115"/>
      <c r="Y362" s="116"/>
      <c r="Z362" s="115"/>
      <c r="AA362" s="115"/>
      <c r="AB362" s="121"/>
      <c r="AC362" s="115"/>
    </row>
    <row r="363" spans="1:29" ht="15.75">
      <c r="A363" s="115"/>
      <c r="B363" s="115"/>
      <c r="C363" s="115"/>
      <c r="D363" s="115"/>
      <c r="E363" s="115"/>
      <c r="F363" s="115"/>
      <c r="G363" s="115"/>
      <c r="H363" s="115"/>
      <c r="I363" s="115"/>
      <c r="J363" s="115"/>
      <c r="K363" s="122"/>
      <c r="L363" s="115"/>
      <c r="M363" s="115"/>
      <c r="N363" s="115"/>
      <c r="O363" s="115"/>
      <c r="P363" s="115"/>
      <c r="Q363" s="115"/>
      <c r="R363" s="115"/>
      <c r="S363" s="115"/>
      <c r="T363" s="115"/>
      <c r="U363" s="115"/>
      <c r="V363" s="115"/>
      <c r="W363" s="115"/>
      <c r="X363" s="115"/>
      <c r="Y363" s="116"/>
      <c r="Z363" s="115"/>
      <c r="AA363" s="115"/>
      <c r="AB363" s="121"/>
      <c r="AC363" s="115"/>
    </row>
    <row r="364" spans="1:29" ht="15.75">
      <c r="A364" s="115"/>
      <c r="B364" s="115"/>
      <c r="C364" s="115"/>
      <c r="D364" s="115"/>
      <c r="E364" s="115"/>
      <c r="F364" s="115"/>
      <c r="G364" s="115"/>
      <c r="H364" s="115"/>
      <c r="I364" s="115"/>
      <c r="J364" s="115"/>
      <c r="K364" s="122"/>
      <c r="L364" s="115"/>
      <c r="M364" s="115"/>
      <c r="N364" s="115"/>
      <c r="O364" s="115"/>
      <c r="P364" s="115"/>
      <c r="Q364" s="115"/>
      <c r="R364" s="115"/>
      <c r="S364" s="115"/>
      <c r="T364" s="115"/>
      <c r="U364" s="115"/>
      <c r="V364" s="115"/>
      <c r="W364" s="115"/>
      <c r="X364" s="115"/>
      <c r="Y364" s="116"/>
      <c r="Z364" s="115"/>
      <c r="AA364" s="115"/>
      <c r="AB364" s="121"/>
      <c r="AC364" s="115"/>
    </row>
    <row r="365" spans="1:29" ht="15.75">
      <c r="A365" s="115"/>
      <c r="B365" s="115"/>
      <c r="C365" s="115"/>
      <c r="D365" s="115"/>
      <c r="E365" s="115"/>
      <c r="F365" s="115"/>
      <c r="G365" s="115"/>
      <c r="H365" s="115"/>
      <c r="I365" s="115"/>
      <c r="J365" s="115"/>
      <c r="K365" s="122"/>
      <c r="L365" s="115"/>
      <c r="M365" s="115"/>
      <c r="N365" s="115"/>
      <c r="O365" s="115"/>
      <c r="P365" s="115"/>
      <c r="Q365" s="115"/>
      <c r="R365" s="115"/>
      <c r="S365" s="115"/>
      <c r="T365" s="115"/>
      <c r="U365" s="115"/>
      <c r="V365" s="115"/>
      <c r="W365" s="115"/>
      <c r="X365" s="115"/>
      <c r="Y365" s="116"/>
      <c r="Z365" s="115"/>
      <c r="AA365" s="115"/>
      <c r="AB365" s="121"/>
      <c r="AC365" s="115"/>
    </row>
    <row r="366" spans="1:29" ht="15.75">
      <c r="A366" s="115"/>
      <c r="B366" s="115"/>
      <c r="C366" s="115"/>
      <c r="D366" s="115"/>
      <c r="E366" s="115"/>
      <c r="F366" s="115"/>
      <c r="G366" s="115"/>
      <c r="H366" s="115"/>
      <c r="I366" s="115"/>
      <c r="J366" s="115"/>
      <c r="K366" s="122"/>
      <c r="L366" s="115"/>
      <c r="M366" s="115"/>
      <c r="N366" s="115"/>
      <c r="O366" s="115"/>
      <c r="P366" s="115"/>
      <c r="Q366" s="115"/>
      <c r="R366" s="115"/>
      <c r="S366" s="115"/>
      <c r="T366" s="115"/>
      <c r="U366" s="115"/>
      <c r="V366" s="115"/>
      <c r="W366" s="115"/>
      <c r="X366" s="115"/>
      <c r="Y366" s="116"/>
      <c r="Z366" s="115"/>
      <c r="AA366" s="115"/>
      <c r="AB366" s="121"/>
      <c r="AC366" s="115"/>
    </row>
    <row r="367" spans="1:29" ht="15.75">
      <c r="A367" s="115"/>
      <c r="B367" s="115"/>
      <c r="C367" s="115"/>
      <c r="D367" s="115"/>
      <c r="E367" s="115"/>
      <c r="F367" s="115"/>
      <c r="G367" s="115"/>
      <c r="H367" s="115"/>
      <c r="I367" s="115"/>
      <c r="J367" s="115"/>
      <c r="K367" s="122"/>
      <c r="L367" s="115"/>
      <c r="M367" s="115"/>
      <c r="N367" s="115"/>
      <c r="O367" s="115"/>
      <c r="P367" s="115"/>
      <c r="Q367" s="115"/>
      <c r="R367" s="115"/>
      <c r="S367" s="115"/>
      <c r="T367" s="115"/>
      <c r="U367" s="115"/>
      <c r="V367" s="115"/>
      <c r="W367" s="115"/>
      <c r="X367" s="115"/>
      <c r="Y367" s="116"/>
      <c r="Z367" s="115"/>
      <c r="AA367" s="115"/>
      <c r="AB367" s="121"/>
      <c r="AC367" s="115"/>
    </row>
    <row r="368" spans="1:29" ht="15.75">
      <c r="A368" s="115"/>
      <c r="B368" s="115"/>
      <c r="C368" s="115"/>
      <c r="D368" s="115"/>
      <c r="E368" s="115"/>
      <c r="F368" s="115"/>
      <c r="G368" s="115"/>
      <c r="H368" s="115"/>
      <c r="I368" s="115"/>
      <c r="J368" s="115"/>
      <c r="K368" s="122"/>
      <c r="L368" s="115"/>
      <c r="M368" s="115"/>
      <c r="N368" s="115"/>
      <c r="O368" s="115"/>
      <c r="P368" s="115"/>
      <c r="Q368" s="115"/>
      <c r="R368" s="115"/>
      <c r="S368" s="115"/>
      <c r="T368" s="115"/>
      <c r="U368" s="115"/>
      <c r="V368" s="115"/>
      <c r="W368" s="115"/>
      <c r="X368" s="115"/>
      <c r="Y368" s="116"/>
      <c r="Z368" s="115"/>
      <c r="AA368" s="115"/>
      <c r="AB368" s="121"/>
      <c r="AC368" s="115"/>
    </row>
    <row r="369" spans="1:29" ht="15.75">
      <c r="A369" s="115"/>
      <c r="B369" s="115"/>
      <c r="C369" s="115"/>
      <c r="D369" s="115"/>
      <c r="E369" s="115"/>
      <c r="F369" s="115"/>
      <c r="G369" s="115"/>
      <c r="H369" s="115"/>
      <c r="I369" s="115"/>
      <c r="J369" s="115"/>
      <c r="K369" s="122"/>
      <c r="L369" s="115"/>
      <c r="M369" s="115"/>
      <c r="N369" s="115"/>
      <c r="O369" s="115"/>
      <c r="P369" s="115"/>
      <c r="Q369" s="115"/>
      <c r="R369" s="115"/>
      <c r="S369" s="115"/>
      <c r="T369" s="115"/>
      <c r="U369" s="115"/>
      <c r="V369" s="115"/>
      <c r="W369" s="115"/>
      <c r="X369" s="115"/>
      <c r="Y369" s="116"/>
      <c r="Z369" s="115"/>
      <c r="AA369" s="115"/>
      <c r="AB369" s="121"/>
      <c r="AC369" s="115"/>
    </row>
    <row r="370" spans="1:29" ht="15.75">
      <c r="A370" s="115"/>
      <c r="B370" s="115"/>
      <c r="C370" s="115"/>
      <c r="D370" s="115"/>
      <c r="E370" s="115"/>
      <c r="F370" s="115"/>
      <c r="G370" s="115"/>
      <c r="H370" s="115"/>
      <c r="I370" s="115"/>
      <c r="J370" s="115"/>
      <c r="K370" s="122"/>
      <c r="L370" s="115"/>
      <c r="M370" s="115"/>
      <c r="N370" s="115"/>
      <c r="O370" s="115"/>
      <c r="P370" s="115"/>
      <c r="Q370" s="115"/>
      <c r="R370" s="115"/>
      <c r="S370" s="115"/>
      <c r="T370" s="115"/>
      <c r="U370" s="115"/>
      <c r="V370" s="115"/>
      <c r="W370" s="115"/>
      <c r="X370" s="115"/>
      <c r="Y370" s="115"/>
      <c r="Z370" s="115"/>
      <c r="AA370" s="115"/>
      <c r="AB370" s="121"/>
      <c r="AC370" s="115"/>
    </row>
    <row r="371" spans="1:29" ht="15.75">
      <c r="A371" s="115"/>
      <c r="B371" s="115"/>
      <c r="C371" s="115"/>
      <c r="D371" s="115"/>
      <c r="E371" s="115"/>
      <c r="F371" s="115"/>
      <c r="G371" s="115"/>
      <c r="H371" s="115"/>
      <c r="I371" s="115"/>
      <c r="J371" s="115"/>
      <c r="K371" s="122"/>
      <c r="L371" s="115"/>
      <c r="M371" s="115"/>
      <c r="N371" s="115"/>
      <c r="O371" s="115"/>
      <c r="P371" s="115"/>
      <c r="Q371" s="115"/>
      <c r="R371" s="115"/>
      <c r="S371" s="115"/>
      <c r="T371" s="115"/>
      <c r="U371" s="115"/>
      <c r="V371" s="115"/>
      <c r="W371" s="115"/>
      <c r="X371" s="115"/>
      <c r="Y371" s="115"/>
      <c r="Z371" s="115"/>
      <c r="AA371" s="115"/>
      <c r="AB371" s="121"/>
      <c r="AC371" s="115"/>
    </row>
    <row r="372" spans="1:29" ht="15.75">
      <c r="A372" s="115"/>
      <c r="B372" s="115"/>
      <c r="C372" s="115"/>
      <c r="D372" s="115"/>
      <c r="E372" s="115"/>
      <c r="F372" s="115"/>
      <c r="G372" s="115"/>
      <c r="H372" s="115"/>
      <c r="I372" s="115"/>
      <c r="J372" s="115"/>
      <c r="K372" s="122"/>
      <c r="L372" s="115"/>
      <c r="M372" s="115"/>
      <c r="N372" s="115"/>
      <c r="O372" s="115"/>
      <c r="P372" s="115"/>
      <c r="Q372" s="115"/>
      <c r="R372" s="115"/>
      <c r="S372" s="115"/>
      <c r="T372" s="115"/>
      <c r="U372" s="115"/>
      <c r="V372" s="115"/>
      <c r="W372" s="115"/>
      <c r="X372" s="115"/>
      <c r="Y372" s="116"/>
      <c r="Z372" s="115"/>
      <c r="AA372" s="115"/>
      <c r="AB372" s="121"/>
      <c r="AC372" s="115"/>
    </row>
    <row r="373" spans="1:29" ht="15.75">
      <c r="A373" s="115"/>
      <c r="B373" s="115"/>
      <c r="C373" s="115"/>
      <c r="D373" s="115"/>
      <c r="E373" s="115"/>
      <c r="F373" s="115"/>
      <c r="G373" s="115"/>
      <c r="H373" s="115"/>
      <c r="I373" s="115"/>
      <c r="J373" s="115"/>
      <c r="K373" s="122"/>
      <c r="L373" s="115"/>
      <c r="M373" s="115"/>
      <c r="N373" s="115"/>
      <c r="O373" s="115"/>
      <c r="P373" s="115"/>
      <c r="Q373" s="115"/>
      <c r="R373" s="115"/>
      <c r="S373" s="115"/>
      <c r="T373" s="115"/>
      <c r="U373" s="115"/>
      <c r="V373" s="115"/>
      <c r="W373" s="115"/>
      <c r="X373" s="115"/>
      <c r="Y373" s="116"/>
      <c r="Z373" s="115"/>
      <c r="AA373" s="115"/>
      <c r="AB373" s="121"/>
      <c r="AC373" s="115"/>
    </row>
    <row r="374" spans="1:29" ht="15.75">
      <c r="A374" s="115"/>
      <c r="B374" s="115"/>
      <c r="C374" s="115"/>
      <c r="D374" s="115"/>
      <c r="E374" s="115"/>
      <c r="F374" s="115"/>
      <c r="G374" s="115"/>
      <c r="H374" s="115"/>
      <c r="I374" s="115"/>
      <c r="J374" s="115"/>
      <c r="K374" s="122"/>
      <c r="L374" s="115"/>
      <c r="M374" s="115"/>
      <c r="N374" s="115"/>
      <c r="O374" s="115"/>
      <c r="P374" s="115"/>
      <c r="Q374" s="115"/>
      <c r="R374" s="115"/>
      <c r="S374" s="115"/>
      <c r="T374" s="115"/>
      <c r="U374" s="115"/>
      <c r="V374" s="115"/>
      <c r="W374" s="115"/>
      <c r="X374" s="115"/>
      <c r="Y374" s="116"/>
      <c r="Z374" s="115"/>
      <c r="AA374" s="115"/>
      <c r="AB374" s="121"/>
      <c r="AC374" s="115"/>
    </row>
    <row r="375" spans="1:29" ht="15.75">
      <c r="A375" s="115"/>
      <c r="B375" s="115"/>
      <c r="C375" s="115"/>
      <c r="D375" s="115"/>
      <c r="E375" s="115"/>
      <c r="F375" s="115"/>
      <c r="G375" s="115"/>
      <c r="H375" s="115"/>
      <c r="I375" s="115"/>
      <c r="J375" s="115"/>
      <c r="K375" s="122"/>
      <c r="L375" s="115"/>
      <c r="M375" s="115"/>
      <c r="N375" s="115"/>
      <c r="O375" s="115"/>
      <c r="P375" s="115"/>
      <c r="Q375" s="115"/>
      <c r="R375" s="115"/>
      <c r="S375" s="115"/>
      <c r="T375" s="115"/>
      <c r="U375" s="115"/>
      <c r="V375" s="115"/>
      <c r="W375" s="115"/>
      <c r="X375" s="115"/>
      <c r="Y375" s="116"/>
      <c r="Z375" s="115"/>
      <c r="AA375" s="115"/>
      <c r="AB375" s="121"/>
      <c r="AC375" s="115"/>
    </row>
    <row r="376" spans="1:29" ht="15.75">
      <c r="A376" s="115"/>
      <c r="B376" s="115"/>
      <c r="C376" s="115"/>
      <c r="D376" s="115"/>
      <c r="E376" s="115"/>
      <c r="F376" s="115"/>
      <c r="G376" s="115"/>
      <c r="H376" s="115"/>
      <c r="I376" s="115"/>
      <c r="J376" s="115"/>
      <c r="K376" s="122"/>
      <c r="L376" s="115"/>
      <c r="M376" s="115"/>
      <c r="N376" s="115"/>
      <c r="O376" s="115"/>
      <c r="P376" s="115"/>
      <c r="Q376" s="115"/>
      <c r="R376" s="115"/>
      <c r="S376" s="115"/>
      <c r="T376" s="115"/>
      <c r="U376" s="115"/>
      <c r="V376" s="115"/>
      <c r="W376" s="115"/>
      <c r="X376" s="115"/>
      <c r="Y376" s="116"/>
      <c r="Z376" s="115"/>
      <c r="AA376" s="115"/>
      <c r="AB376" s="121"/>
      <c r="AC376" s="115"/>
    </row>
    <row r="377" spans="1:29" ht="15.75">
      <c r="A377" s="115"/>
      <c r="B377" s="115"/>
      <c r="C377" s="115"/>
      <c r="D377" s="115"/>
      <c r="E377" s="115"/>
      <c r="F377" s="115"/>
      <c r="G377" s="115"/>
      <c r="H377" s="115"/>
      <c r="I377" s="115"/>
      <c r="J377" s="115"/>
      <c r="K377" s="122"/>
      <c r="L377" s="115"/>
      <c r="M377" s="115"/>
      <c r="N377" s="115"/>
      <c r="O377" s="115"/>
      <c r="P377" s="115"/>
      <c r="Q377" s="115"/>
      <c r="R377" s="115"/>
      <c r="S377" s="115"/>
      <c r="T377" s="115"/>
      <c r="U377" s="115"/>
      <c r="V377" s="115"/>
      <c r="W377" s="115"/>
      <c r="X377" s="115"/>
      <c r="Y377" s="116"/>
      <c r="Z377" s="115"/>
      <c r="AA377" s="115"/>
      <c r="AB377" s="121"/>
      <c r="AC377" s="115"/>
    </row>
    <row r="378" spans="1:29" ht="15.75">
      <c r="A378" s="115"/>
      <c r="B378" s="115"/>
      <c r="C378" s="115"/>
      <c r="D378" s="115"/>
      <c r="E378" s="115"/>
      <c r="F378" s="115"/>
      <c r="G378" s="115"/>
      <c r="H378" s="115"/>
      <c r="I378" s="115"/>
      <c r="J378" s="115"/>
      <c r="K378" s="122"/>
      <c r="L378" s="115"/>
      <c r="M378" s="115"/>
      <c r="N378" s="115"/>
      <c r="O378" s="115"/>
      <c r="P378" s="115"/>
      <c r="Q378" s="119"/>
      <c r="R378" s="115"/>
      <c r="S378" s="115"/>
      <c r="T378" s="115"/>
      <c r="U378" s="119"/>
      <c r="V378" s="115"/>
      <c r="W378" s="115"/>
      <c r="X378" s="115"/>
      <c r="Y378" s="116"/>
      <c r="Z378" s="115"/>
      <c r="AA378" s="115"/>
      <c r="AB378" s="121"/>
      <c r="AC378" s="115"/>
    </row>
    <row r="379" spans="1:29" ht="15.75">
      <c r="A379" s="115"/>
      <c r="B379" s="115"/>
      <c r="C379" s="115"/>
      <c r="D379" s="115"/>
      <c r="E379" s="115"/>
      <c r="F379" s="115"/>
      <c r="G379" s="115"/>
      <c r="H379" s="115"/>
      <c r="I379" s="115"/>
      <c r="J379" s="115"/>
      <c r="K379" s="122"/>
      <c r="L379" s="115"/>
      <c r="M379" s="115"/>
      <c r="N379" s="115"/>
      <c r="O379" s="115"/>
      <c r="P379" s="115"/>
      <c r="Q379" s="119"/>
      <c r="R379" s="115"/>
      <c r="S379" s="115"/>
      <c r="T379" s="115"/>
      <c r="U379" s="119"/>
      <c r="V379" s="115"/>
      <c r="W379" s="115"/>
      <c r="X379" s="115"/>
      <c r="Y379" s="116"/>
      <c r="Z379" s="115"/>
      <c r="AA379" s="115"/>
      <c r="AB379" s="121"/>
      <c r="AC379" s="115"/>
    </row>
    <row r="380" spans="1:29" ht="15.75">
      <c r="A380" s="115"/>
      <c r="B380" s="115"/>
      <c r="C380" s="115"/>
      <c r="D380" s="115"/>
      <c r="E380" s="115"/>
      <c r="F380" s="115"/>
      <c r="G380" s="115"/>
      <c r="H380" s="115"/>
      <c r="I380" s="115"/>
      <c r="J380" s="115"/>
      <c r="K380" s="122"/>
      <c r="L380" s="115"/>
      <c r="M380" s="115"/>
      <c r="N380" s="115"/>
      <c r="O380" s="115"/>
      <c r="P380" s="115"/>
      <c r="Q380" s="115"/>
      <c r="R380" s="115"/>
      <c r="S380" s="115"/>
      <c r="T380" s="115"/>
      <c r="U380" s="115"/>
      <c r="V380" s="115"/>
      <c r="W380" s="115"/>
      <c r="X380" s="115"/>
      <c r="Y380" s="116"/>
      <c r="Z380" s="115"/>
      <c r="AA380" s="115"/>
      <c r="AB380" s="121"/>
      <c r="AC380" s="115"/>
    </row>
    <row r="381" spans="1:29" ht="15.75">
      <c r="A381" s="115"/>
      <c r="B381" s="115"/>
      <c r="C381" s="115"/>
      <c r="D381" s="115"/>
      <c r="E381" s="115"/>
      <c r="F381" s="115"/>
      <c r="G381" s="115"/>
      <c r="H381" s="115"/>
      <c r="I381" s="115"/>
      <c r="J381" s="115"/>
      <c r="K381" s="122"/>
      <c r="L381" s="115"/>
      <c r="M381" s="115"/>
      <c r="N381" s="115"/>
      <c r="O381" s="115"/>
      <c r="P381" s="115"/>
      <c r="Q381" s="115"/>
      <c r="R381" s="115"/>
      <c r="S381" s="115"/>
      <c r="T381" s="115"/>
      <c r="U381" s="115"/>
      <c r="V381" s="115"/>
      <c r="W381" s="115"/>
      <c r="X381" s="115"/>
      <c r="Y381" s="116"/>
      <c r="Z381" s="115"/>
      <c r="AA381" s="115"/>
      <c r="AB381" s="121"/>
      <c r="AC381" s="115"/>
    </row>
    <row r="382" spans="1:29" ht="15.75">
      <c r="A382" s="115"/>
      <c r="B382" s="115"/>
      <c r="C382" s="115"/>
      <c r="D382" s="115"/>
      <c r="E382" s="115"/>
      <c r="F382" s="115"/>
      <c r="G382" s="115"/>
      <c r="H382" s="115"/>
      <c r="I382" s="115"/>
      <c r="J382" s="115"/>
      <c r="K382" s="122"/>
      <c r="L382" s="115"/>
      <c r="M382" s="115"/>
      <c r="N382" s="115"/>
      <c r="O382" s="115"/>
      <c r="P382" s="115"/>
      <c r="Q382" s="115"/>
      <c r="R382" s="115"/>
      <c r="S382" s="115"/>
      <c r="T382" s="115"/>
      <c r="U382" s="115"/>
      <c r="V382" s="115"/>
      <c r="W382" s="115"/>
      <c r="X382" s="115"/>
      <c r="Y382" s="116"/>
      <c r="Z382" s="115"/>
      <c r="AA382" s="115"/>
      <c r="AB382" s="121"/>
      <c r="AC382" s="115"/>
    </row>
    <row r="383" spans="1:29" ht="15.75">
      <c r="A383" s="115"/>
      <c r="B383" s="115"/>
      <c r="C383" s="115"/>
      <c r="D383" s="115"/>
      <c r="E383" s="115"/>
      <c r="F383" s="115"/>
      <c r="G383" s="115"/>
      <c r="H383" s="115"/>
      <c r="I383" s="115"/>
      <c r="J383" s="115"/>
      <c r="K383" s="122"/>
      <c r="L383" s="115"/>
      <c r="M383" s="115"/>
      <c r="N383" s="115"/>
      <c r="O383" s="115"/>
      <c r="P383" s="115"/>
      <c r="Q383" s="115"/>
      <c r="R383" s="115"/>
      <c r="S383" s="115"/>
      <c r="T383" s="115"/>
      <c r="U383" s="115"/>
      <c r="V383" s="115"/>
      <c r="W383" s="115"/>
      <c r="X383" s="115"/>
      <c r="Y383" s="116"/>
      <c r="Z383" s="115"/>
      <c r="AA383" s="115"/>
      <c r="AB383" s="117"/>
      <c r="AC383" s="115"/>
    </row>
    <row r="384" spans="1:29" ht="15.75">
      <c r="A384" s="115"/>
      <c r="B384" s="115"/>
      <c r="C384" s="115"/>
      <c r="D384" s="115"/>
      <c r="E384" s="115"/>
      <c r="F384" s="115"/>
      <c r="G384" s="115"/>
      <c r="H384" s="115"/>
      <c r="I384" s="115"/>
      <c r="J384" s="115"/>
      <c r="K384" s="122"/>
      <c r="L384" s="115"/>
      <c r="M384" s="115"/>
      <c r="N384" s="115"/>
      <c r="O384" s="115"/>
      <c r="P384" s="115"/>
      <c r="Q384" s="115"/>
      <c r="R384" s="115"/>
      <c r="S384" s="115"/>
      <c r="T384" s="115"/>
      <c r="U384" s="115"/>
      <c r="V384" s="115"/>
      <c r="W384" s="115"/>
      <c r="X384" s="115"/>
      <c r="Y384" s="116"/>
      <c r="Z384" s="115"/>
      <c r="AA384" s="115"/>
      <c r="AB384" s="117"/>
      <c r="AC384" s="115"/>
    </row>
    <row r="385" spans="1:29" ht="15.75">
      <c r="A385" s="115"/>
      <c r="B385" s="115"/>
      <c r="C385" s="115"/>
      <c r="D385" s="115"/>
      <c r="E385" s="115"/>
      <c r="F385" s="115"/>
      <c r="G385" s="115"/>
      <c r="H385" s="115"/>
      <c r="I385" s="115"/>
      <c r="J385" s="115"/>
      <c r="K385" s="122"/>
      <c r="L385" s="115"/>
      <c r="M385" s="115"/>
      <c r="N385" s="115"/>
      <c r="O385" s="115"/>
      <c r="P385" s="115"/>
      <c r="Q385" s="115"/>
      <c r="R385" s="115"/>
      <c r="S385" s="115"/>
      <c r="T385" s="115"/>
      <c r="U385" s="115"/>
      <c r="V385" s="115"/>
      <c r="W385" s="115"/>
      <c r="X385" s="115"/>
      <c r="Y385" s="116"/>
      <c r="Z385" s="115"/>
      <c r="AA385" s="115"/>
      <c r="AB385" s="117"/>
      <c r="AC385" s="115"/>
    </row>
    <row r="386" spans="1:29" ht="15.75">
      <c r="A386" s="115"/>
      <c r="B386" s="115"/>
      <c r="C386" s="115"/>
      <c r="D386" s="115"/>
      <c r="E386" s="115"/>
      <c r="F386" s="115"/>
      <c r="G386" s="115"/>
      <c r="H386" s="115"/>
      <c r="I386" s="115"/>
      <c r="J386" s="115"/>
      <c r="K386" s="122"/>
      <c r="L386" s="115"/>
      <c r="M386" s="115"/>
      <c r="N386" s="115"/>
      <c r="O386" s="115"/>
      <c r="P386" s="115"/>
      <c r="Q386" s="115"/>
      <c r="R386" s="115"/>
      <c r="S386" s="115"/>
      <c r="T386" s="115"/>
      <c r="U386" s="115"/>
      <c r="V386" s="115"/>
      <c r="W386" s="115"/>
      <c r="X386" s="115"/>
      <c r="Y386" s="116"/>
      <c r="Z386" s="115"/>
      <c r="AA386" s="115"/>
      <c r="AB386" s="117"/>
      <c r="AC386" s="115"/>
    </row>
    <row r="387" spans="1:29" ht="15.75">
      <c r="A387" s="115"/>
      <c r="B387" s="115"/>
      <c r="C387" s="115"/>
      <c r="D387" s="115"/>
      <c r="E387" s="115"/>
      <c r="F387" s="115"/>
      <c r="G387" s="115"/>
      <c r="H387" s="115"/>
      <c r="I387" s="115"/>
      <c r="J387" s="115"/>
      <c r="K387" s="122"/>
      <c r="L387" s="115"/>
      <c r="M387" s="115"/>
      <c r="N387" s="115"/>
      <c r="O387" s="115"/>
      <c r="P387" s="115"/>
      <c r="Q387" s="115"/>
      <c r="R387" s="115"/>
      <c r="S387" s="115"/>
      <c r="T387" s="115"/>
      <c r="U387" s="115"/>
      <c r="V387" s="115"/>
      <c r="W387" s="115"/>
      <c r="X387" s="115"/>
      <c r="Y387" s="116"/>
      <c r="Z387" s="115"/>
      <c r="AA387" s="115"/>
      <c r="AB387" s="117"/>
      <c r="AC387" s="115"/>
    </row>
    <row r="388" spans="1:29" ht="15.75">
      <c r="A388" s="115"/>
      <c r="B388" s="115"/>
      <c r="C388" s="115"/>
      <c r="D388" s="115"/>
      <c r="E388" s="115"/>
      <c r="F388" s="115"/>
      <c r="G388" s="115"/>
      <c r="H388" s="115"/>
      <c r="I388" s="115"/>
      <c r="J388" s="115"/>
      <c r="K388" s="122"/>
      <c r="L388" s="115"/>
      <c r="M388" s="115"/>
      <c r="N388" s="115"/>
      <c r="O388" s="115"/>
      <c r="P388" s="115"/>
      <c r="Q388" s="115"/>
      <c r="R388" s="115"/>
      <c r="S388" s="115"/>
      <c r="T388" s="115"/>
      <c r="U388" s="115"/>
      <c r="V388" s="115"/>
      <c r="W388" s="115"/>
      <c r="X388" s="115"/>
      <c r="Y388" s="123"/>
      <c r="Z388" s="115"/>
      <c r="AA388" s="115"/>
      <c r="AB388" s="117"/>
      <c r="AC388" s="115"/>
    </row>
    <row r="389" spans="1:29" ht="15.75">
      <c r="A389" s="115"/>
      <c r="B389" s="115"/>
      <c r="C389" s="115"/>
      <c r="D389" s="115"/>
      <c r="E389" s="115"/>
      <c r="F389" s="115"/>
      <c r="G389" s="115"/>
      <c r="H389" s="115"/>
      <c r="I389" s="115"/>
      <c r="J389" s="115"/>
      <c r="K389" s="122"/>
      <c r="L389" s="115"/>
      <c r="M389" s="115"/>
      <c r="N389" s="115"/>
      <c r="O389" s="115"/>
      <c r="P389" s="115"/>
      <c r="Q389" s="115"/>
      <c r="R389" s="115"/>
      <c r="S389" s="115"/>
      <c r="T389" s="115"/>
      <c r="U389" s="115"/>
      <c r="V389" s="115"/>
      <c r="W389" s="115"/>
      <c r="X389" s="115"/>
      <c r="Y389" s="116"/>
      <c r="Z389" s="115"/>
      <c r="AA389" s="115"/>
      <c r="AB389" s="117"/>
      <c r="AC389" s="115"/>
    </row>
    <row r="390" spans="1:29" ht="15.75">
      <c r="A390" s="115"/>
      <c r="B390" s="115"/>
      <c r="C390" s="115"/>
      <c r="D390" s="115"/>
      <c r="E390" s="115"/>
      <c r="F390" s="115"/>
      <c r="G390" s="115"/>
      <c r="H390" s="115"/>
      <c r="I390" s="115"/>
      <c r="J390" s="115"/>
      <c r="K390" s="122"/>
      <c r="L390" s="115"/>
      <c r="M390" s="115"/>
      <c r="N390" s="115"/>
      <c r="O390" s="115"/>
      <c r="P390" s="115"/>
      <c r="Q390" s="115"/>
      <c r="R390" s="115"/>
      <c r="S390" s="115"/>
      <c r="T390" s="115"/>
      <c r="U390" s="115"/>
      <c r="V390" s="115"/>
      <c r="W390" s="115"/>
      <c r="X390" s="115"/>
      <c r="Y390" s="116"/>
      <c r="Z390" s="115"/>
      <c r="AA390" s="115"/>
      <c r="AB390" s="117"/>
      <c r="AC390" s="115"/>
    </row>
    <row r="391" spans="1:29" ht="15.75">
      <c r="A391" s="115"/>
      <c r="B391" s="115"/>
      <c r="C391" s="115"/>
      <c r="D391" s="115"/>
      <c r="E391" s="115"/>
      <c r="F391" s="115"/>
      <c r="G391" s="115"/>
      <c r="H391" s="115"/>
      <c r="I391" s="115"/>
      <c r="J391" s="115"/>
      <c r="K391" s="122"/>
      <c r="L391" s="115"/>
      <c r="M391" s="115"/>
      <c r="N391" s="115"/>
      <c r="O391" s="115"/>
      <c r="P391" s="115"/>
      <c r="Q391" s="115"/>
      <c r="R391" s="115"/>
      <c r="S391" s="115"/>
      <c r="T391" s="115"/>
      <c r="U391" s="115"/>
      <c r="V391" s="115"/>
      <c r="W391" s="115"/>
      <c r="X391" s="115"/>
      <c r="Y391" s="116"/>
      <c r="Z391" s="115"/>
      <c r="AA391" s="115"/>
      <c r="AB391" s="117"/>
      <c r="AC391" s="115"/>
    </row>
    <row r="392" spans="1:29" ht="15.75">
      <c r="A392" s="115"/>
      <c r="B392" s="115"/>
      <c r="C392" s="115"/>
      <c r="D392" s="115"/>
      <c r="E392" s="115"/>
      <c r="F392" s="115"/>
      <c r="G392" s="115"/>
      <c r="H392" s="115"/>
      <c r="I392" s="115"/>
      <c r="J392" s="115"/>
      <c r="K392" s="122"/>
      <c r="L392" s="115"/>
      <c r="M392" s="115"/>
      <c r="N392" s="115"/>
      <c r="O392" s="115"/>
      <c r="P392" s="115"/>
      <c r="Q392" s="115"/>
      <c r="R392" s="115"/>
      <c r="S392" s="115"/>
      <c r="T392" s="115"/>
      <c r="U392" s="115"/>
      <c r="V392" s="115"/>
      <c r="W392" s="115"/>
      <c r="X392" s="115"/>
      <c r="Y392" s="116"/>
      <c r="Z392" s="115"/>
      <c r="AA392" s="115"/>
      <c r="AB392" s="117"/>
      <c r="AC392" s="115"/>
    </row>
    <row r="393" spans="1:29" ht="15.75">
      <c r="A393" s="115"/>
      <c r="B393" s="115"/>
      <c r="C393" s="115"/>
      <c r="D393" s="115"/>
      <c r="E393" s="115"/>
      <c r="F393" s="115"/>
      <c r="G393" s="115"/>
      <c r="H393" s="115"/>
      <c r="I393" s="115"/>
      <c r="J393" s="115"/>
      <c r="K393" s="122"/>
      <c r="L393" s="115"/>
      <c r="M393" s="115"/>
      <c r="N393" s="115"/>
      <c r="O393" s="115"/>
      <c r="P393" s="115"/>
      <c r="Q393" s="115"/>
      <c r="R393" s="115"/>
      <c r="S393" s="115"/>
      <c r="T393" s="115"/>
      <c r="U393" s="115"/>
      <c r="V393" s="115"/>
      <c r="W393" s="115"/>
      <c r="X393" s="115"/>
      <c r="Y393" s="116"/>
      <c r="Z393" s="115"/>
      <c r="AA393" s="115"/>
      <c r="AB393" s="117"/>
      <c r="AC393" s="115"/>
    </row>
    <row r="394" spans="1:29" ht="15.75">
      <c r="A394" s="115"/>
      <c r="B394" s="115"/>
      <c r="C394" s="115"/>
      <c r="D394" s="115"/>
      <c r="E394" s="115"/>
      <c r="F394" s="115"/>
      <c r="G394" s="115"/>
      <c r="H394" s="115"/>
      <c r="I394" s="115"/>
      <c r="J394" s="115"/>
      <c r="K394" s="122"/>
      <c r="L394" s="115"/>
      <c r="M394" s="115"/>
      <c r="N394" s="115"/>
      <c r="O394" s="115"/>
      <c r="P394" s="115"/>
      <c r="Q394" s="115"/>
      <c r="R394" s="115"/>
      <c r="S394" s="115"/>
      <c r="T394" s="115"/>
      <c r="U394" s="115"/>
      <c r="V394" s="115"/>
      <c r="W394" s="115"/>
      <c r="X394" s="115"/>
      <c r="Y394" s="116"/>
      <c r="Z394" s="115"/>
      <c r="AA394" s="115"/>
      <c r="AB394" s="117"/>
      <c r="AC394" s="115"/>
    </row>
    <row r="395" spans="1:29" ht="15.75">
      <c r="A395" s="115"/>
      <c r="B395" s="115"/>
      <c r="C395" s="115"/>
      <c r="D395" s="115"/>
      <c r="E395" s="115"/>
      <c r="F395" s="115"/>
      <c r="G395" s="115"/>
      <c r="H395" s="115"/>
      <c r="I395" s="115"/>
      <c r="J395" s="115"/>
      <c r="K395" s="122"/>
      <c r="L395" s="115"/>
      <c r="M395" s="115"/>
      <c r="N395" s="115"/>
      <c r="O395" s="115"/>
      <c r="P395" s="115"/>
      <c r="Q395" s="115"/>
      <c r="R395" s="115"/>
      <c r="S395" s="115"/>
      <c r="T395" s="115"/>
      <c r="U395" s="115"/>
      <c r="V395" s="115"/>
      <c r="W395" s="115"/>
      <c r="X395" s="115"/>
      <c r="Y395" s="116"/>
      <c r="Z395" s="115"/>
      <c r="AA395" s="115"/>
      <c r="AB395" s="117"/>
      <c r="AC395" s="115"/>
    </row>
    <row r="396" spans="1:29" ht="15.75">
      <c r="A396" s="115"/>
      <c r="B396" s="115"/>
      <c r="C396" s="115"/>
      <c r="D396" s="115"/>
      <c r="E396" s="115"/>
      <c r="F396" s="115"/>
      <c r="G396" s="115"/>
      <c r="H396" s="115"/>
      <c r="I396" s="115"/>
      <c r="J396" s="115"/>
      <c r="K396" s="122"/>
      <c r="L396" s="115"/>
      <c r="M396" s="115"/>
      <c r="N396" s="115"/>
      <c r="O396" s="115"/>
      <c r="P396" s="115"/>
      <c r="Q396" s="115"/>
      <c r="R396" s="115"/>
      <c r="S396" s="115"/>
      <c r="T396" s="115"/>
      <c r="U396" s="115"/>
      <c r="V396" s="115"/>
      <c r="W396" s="115"/>
      <c r="X396" s="115"/>
      <c r="Y396" s="116"/>
      <c r="Z396" s="115"/>
      <c r="AA396" s="115"/>
      <c r="AB396" s="117"/>
      <c r="AC396" s="115"/>
    </row>
    <row r="397" spans="1:29" ht="15.75">
      <c r="A397" s="115"/>
      <c r="B397" s="115"/>
      <c r="C397" s="115"/>
      <c r="D397" s="115"/>
      <c r="E397" s="115"/>
      <c r="F397" s="115"/>
      <c r="G397" s="115"/>
      <c r="H397" s="115"/>
      <c r="I397" s="115"/>
      <c r="J397" s="115"/>
      <c r="K397" s="122"/>
      <c r="L397" s="115"/>
      <c r="M397" s="115"/>
      <c r="N397" s="115"/>
      <c r="O397" s="115"/>
      <c r="P397" s="115"/>
      <c r="Q397" s="115"/>
      <c r="R397" s="115"/>
      <c r="S397" s="115"/>
      <c r="T397" s="115"/>
      <c r="U397" s="115"/>
      <c r="V397" s="115"/>
      <c r="W397" s="115"/>
      <c r="X397" s="115"/>
      <c r="Y397" s="116"/>
      <c r="Z397" s="115"/>
      <c r="AA397" s="115"/>
      <c r="AB397" s="117"/>
      <c r="AC397" s="115"/>
    </row>
    <row r="398" spans="1:29" ht="15.75">
      <c r="A398" s="115"/>
      <c r="B398" s="115"/>
      <c r="C398" s="115"/>
      <c r="D398" s="115"/>
      <c r="E398" s="115"/>
      <c r="F398" s="115"/>
      <c r="G398" s="115"/>
      <c r="H398" s="115"/>
      <c r="I398" s="115"/>
      <c r="J398" s="115"/>
      <c r="K398" s="122"/>
      <c r="L398" s="115"/>
      <c r="M398" s="115"/>
      <c r="N398" s="115"/>
      <c r="O398" s="115"/>
      <c r="P398" s="115"/>
      <c r="Q398" s="115"/>
      <c r="R398" s="115"/>
      <c r="S398" s="115"/>
      <c r="T398" s="115"/>
      <c r="U398" s="115"/>
      <c r="V398" s="115"/>
      <c r="W398" s="115"/>
      <c r="X398" s="115"/>
      <c r="Y398" s="116"/>
      <c r="Z398" s="115"/>
      <c r="AA398" s="115"/>
      <c r="AB398" s="117"/>
      <c r="AC398" s="115"/>
    </row>
    <row r="399" spans="1:29" ht="15.75">
      <c r="A399" s="115"/>
      <c r="B399" s="115"/>
      <c r="C399" s="115"/>
      <c r="D399" s="115"/>
      <c r="E399" s="115"/>
      <c r="F399" s="115"/>
      <c r="G399" s="115"/>
      <c r="H399" s="115"/>
      <c r="I399" s="115"/>
      <c r="J399" s="115"/>
      <c r="K399" s="122"/>
      <c r="L399" s="115"/>
      <c r="M399" s="115"/>
      <c r="N399" s="115"/>
      <c r="O399" s="115"/>
      <c r="P399" s="115"/>
      <c r="Q399" s="115"/>
      <c r="R399" s="115"/>
      <c r="S399" s="115"/>
      <c r="T399" s="115"/>
      <c r="U399" s="115"/>
      <c r="V399" s="115"/>
      <c r="W399" s="115"/>
      <c r="X399" s="115"/>
      <c r="Y399" s="116"/>
      <c r="Z399" s="115"/>
      <c r="AA399" s="115"/>
      <c r="AB399" s="117"/>
      <c r="AC399" s="115"/>
    </row>
    <row r="400" spans="1:29" ht="15.75">
      <c r="A400" s="115"/>
      <c r="B400" s="115"/>
      <c r="C400" s="115"/>
      <c r="D400" s="115"/>
      <c r="E400" s="115"/>
      <c r="F400" s="115"/>
      <c r="G400" s="115"/>
      <c r="H400" s="115"/>
      <c r="I400" s="115"/>
      <c r="J400" s="115"/>
      <c r="K400" s="122"/>
      <c r="L400" s="115"/>
      <c r="M400" s="115"/>
      <c r="N400" s="115"/>
      <c r="O400" s="115"/>
      <c r="P400" s="115"/>
      <c r="Q400" s="115"/>
      <c r="R400" s="115"/>
      <c r="S400" s="115"/>
      <c r="T400" s="115"/>
      <c r="U400" s="115"/>
      <c r="V400" s="115"/>
      <c r="W400" s="115"/>
      <c r="X400" s="115"/>
      <c r="Y400" s="116"/>
      <c r="Z400" s="115"/>
      <c r="AA400" s="115"/>
      <c r="AB400" s="117"/>
      <c r="AC400" s="115"/>
    </row>
    <row r="401" spans="1:29" ht="15.75">
      <c r="A401" s="115"/>
      <c r="B401" s="115"/>
      <c r="C401" s="115"/>
      <c r="D401" s="115"/>
      <c r="E401" s="115"/>
      <c r="F401" s="115"/>
      <c r="G401" s="115"/>
      <c r="H401" s="115"/>
      <c r="I401" s="115"/>
      <c r="J401" s="115"/>
      <c r="K401" s="122"/>
      <c r="L401" s="115"/>
      <c r="M401" s="115"/>
      <c r="N401" s="115"/>
      <c r="O401" s="115"/>
      <c r="P401" s="115"/>
      <c r="Q401" s="115"/>
      <c r="R401" s="115"/>
      <c r="S401" s="115"/>
      <c r="T401" s="115"/>
      <c r="U401" s="115"/>
      <c r="V401" s="115"/>
      <c r="W401" s="115"/>
      <c r="X401" s="115"/>
      <c r="Y401" s="116"/>
      <c r="Z401" s="115"/>
      <c r="AA401" s="115"/>
      <c r="AB401" s="117"/>
      <c r="AC401" s="115"/>
    </row>
    <row r="402" spans="1:29" ht="15.75">
      <c r="A402" s="115"/>
      <c r="B402" s="115"/>
      <c r="C402" s="115"/>
      <c r="D402" s="115"/>
      <c r="E402" s="115"/>
      <c r="F402" s="115"/>
      <c r="G402" s="115"/>
      <c r="H402" s="115"/>
      <c r="I402" s="115"/>
      <c r="J402" s="115"/>
      <c r="K402" s="122"/>
      <c r="L402" s="115"/>
      <c r="M402" s="115"/>
      <c r="N402" s="115"/>
      <c r="O402" s="115"/>
      <c r="P402" s="115"/>
      <c r="Q402" s="115"/>
      <c r="R402" s="115"/>
      <c r="S402" s="115"/>
      <c r="T402" s="115"/>
      <c r="U402" s="115"/>
      <c r="V402" s="115"/>
      <c r="W402" s="115"/>
      <c r="X402" s="115"/>
      <c r="Y402" s="116"/>
      <c r="Z402" s="115"/>
      <c r="AA402" s="115"/>
      <c r="AB402" s="117"/>
      <c r="AC402" s="115"/>
    </row>
    <row r="403" spans="1:29" ht="15.75">
      <c r="A403" s="115"/>
      <c r="B403" s="115"/>
      <c r="C403" s="115"/>
      <c r="D403" s="115"/>
      <c r="E403" s="115"/>
      <c r="F403" s="115"/>
      <c r="G403" s="115"/>
      <c r="H403" s="115"/>
      <c r="I403" s="115"/>
      <c r="J403" s="115"/>
      <c r="K403" s="122"/>
      <c r="L403" s="115"/>
      <c r="M403" s="115"/>
      <c r="N403" s="115"/>
      <c r="O403" s="115"/>
      <c r="P403" s="115"/>
      <c r="Q403" s="115"/>
      <c r="R403" s="115"/>
      <c r="S403" s="115"/>
      <c r="T403" s="115"/>
      <c r="U403" s="115"/>
      <c r="V403" s="115"/>
      <c r="W403" s="115"/>
      <c r="X403" s="115"/>
      <c r="Y403" s="116"/>
      <c r="Z403" s="115"/>
      <c r="AA403" s="115"/>
      <c r="AB403" s="117"/>
      <c r="AC403" s="115"/>
    </row>
    <row r="404" spans="1:29" ht="15.75">
      <c r="A404" s="115"/>
      <c r="B404" s="115"/>
      <c r="C404" s="115"/>
      <c r="D404" s="115"/>
      <c r="E404" s="115"/>
      <c r="F404" s="115"/>
      <c r="G404" s="115"/>
      <c r="H404" s="115"/>
      <c r="I404" s="115"/>
      <c r="J404" s="115"/>
      <c r="K404" s="122"/>
      <c r="L404" s="115"/>
      <c r="M404" s="115"/>
      <c r="N404" s="115"/>
      <c r="O404" s="115"/>
      <c r="P404" s="115"/>
      <c r="Q404" s="115"/>
      <c r="R404" s="115"/>
      <c r="S404" s="115"/>
      <c r="T404" s="115"/>
      <c r="U404" s="115"/>
      <c r="V404" s="115"/>
      <c r="W404" s="115"/>
      <c r="X404" s="115"/>
      <c r="Y404" s="116"/>
      <c r="Z404" s="115"/>
      <c r="AA404" s="115"/>
      <c r="AB404" s="117"/>
      <c r="AC404" s="115"/>
    </row>
    <row r="405" spans="1:29" ht="15.75">
      <c r="A405" s="115"/>
      <c r="B405" s="115"/>
      <c r="C405" s="115"/>
      <c r="D405" s="115"/>
      <c r="E405" s="115"/>
      <c r="F405" s="115"/>
      <c r="G405" s="115"/>
      <c r="H405" s="115"/>
      <c r="I405" s="115"/>
      <c r="J405" s="115"/>
      <c r="K405" s="122"/>
      <c r="L405" s="115"/>
      <c r="M405" s="115"/>
      <c r="N405" s="115"/>
      <c r="O405" s="115"/>
      <c r="P405" s="115"/>
      <c r="Q405" s="115"/>
      <c r="R405" s="115"/>
      <c r="S405" s="115"/>
      <c r="T405" s="115"/>
      <c r="U405" s="115"/>
      <c r="V405" s="115"/>
      <c r="W405" s="115"/>
      <c r="X405" s="115"/>
      <c r="Y405" s="116"/>
      <c r="Z405" s="115"/>
      <c r="AA405" s="115"/>
      <c r="AB405" s="117"/>
      <c r="AC405" s="115"/>
    </row>
    <row r="406" spans="1:29" ht="15.75">
      <c r="A406" s="115"/>
      <c r="B406" s="115"/>
      <c r="C406" s="115"/>
      <c r="D406" s="115"/>
      <c r="E406" s="115"/>
      <c r="F406" s="115"/>
      <c r="G406" s="115"/>
      <c r="H406" s="115"/>
      <c r="I406" s="115"/>
      <c r="J406" s="115"/>
      <c r="K406" s="122"/>
      <c r="L406" s="115"/>
      <c r="M406" s="115"/>
      <c r="N406" s="115"/>
      <c r="O406" s="115"/>
      <c r="P406" s="115"/>
      <c r="Q406" s="115"/>
      <c r="R406" s="115"/>
      <c r="S406" s="115"/>
      <c r="T406" s="115"/>
      <c r="U406" s="115"/>
      <c r="V406" s="115"/>
      <c r="W406" s="115"/>
      <c r="X406" s="115"/>
      <c r="Y406" s="116"/>
      <c r="Z406" s="115"/>
      <c r="AA406" s="115"/>
      <c r="AB406" s="117"/>
      <c r="AC406" s="115"/>
    </row>
    <row r="407" spans="1:29" ht="15.75">
      <c r="A407" s="115"/>
      <c r="B407" s="115"/>
      <c r="C407" s="115"/>
      <c r="D407" s="115"/>
      <c r="E407" s="115"/>
      <c r="F407" s="115"/>
      <c r="G407" s="115"/>
      <c r="H407" s="115"/>
      <c r="I407" s="115"/>
      <c r="J407" s="115"/>
      <c r="K407" s="122"/>
      <c r="L407" s="115"/>
      <c r="M407" s="115"/>
      <c r="N407" s="115"/>
      <c r="O407" s="115"/>
      <c r="P407" s="115"/>
      <c r="Q407" s="115"/>
      <c r="R407" s="115"/>
      <c r="S407" s="115"/>
      <c r="T407" s="115"/>
      <c r="U407" s="115"/>
      <c r="V407" s="115"/>
      <c r="W407" s="115"/>
      <c r="X407" s="115"/>
      <c r="Y407" s="116"/>
      <c r="Z407" s="115"/>
      <c r="AA407" s="115"/>
      <c r="AB407" s="117"/>
      <c r="AC407" s="115"/>
    </row>
    <row r="408" spans="1:29" ht="15.75">
      <c r="A408" s="115"/>
      <c r="B408" s="115"/>
      <c r="C408" s="115"/>
      <c r="D408" s="115"/>
      <c r="E408" s="115"/>
      <c r="F408" s="115"/>
      <c r="G408" s="115"/>
      <c r="H408" s="115"/>
      <c r="I408" s="115"/>
      <c r="J408" s="115"/>
      <c r="K408" s="122"/>
      <c r="L408" s="115"/>
      <c r="M408" s="115"/>
      <c r="N408" s="115"/>
      <c r="O408" s="115"/>
      <c r="P408" s="115"/>
      <c r="Q408" s="115"/>
      <c r="R408" s="115"/>
      <c r="S408" s="115"/>
      <c r="T408" s="115"/>
      <c r="U408" s="115"/>
      <c r="V408" s="115"/>
      <c r="W408" s="115"/>
      <c r="X408" s="115"/>
      <c r="Y408" s="116"/>
      <c r="Z408" s="115"/>
      <c r="AA408" s="115"/>
      <c r="AB408" s="117"/>
      <c r="AC408" s="115"/>
    </row>
    <row r="409" spans="1:29" ht="15.75">
      <c r="A409" s="115"/>
      <c r="B409" s="115"/>
      <c r="C409" s="115"/>
      <c r="D409" s="115"/>
      <c r="E409" s="115"/>
      <c r="F409" s="115"/>
      <c r="G409" s="115"/>
      <c r="H409" s="115"/>
      <c r="I409" s="115"/>
      <c r="J409" s="115"/>
      <c r="K409" s="122"/>
      <c r="L409" s="115"/>
      <c r="M409" s="115"/>
      <c r="N409" s="115"/>
      <c r="O409" s="115"/>
      <c r="P409" s="115"/>
      <c r="Q409" s="115"/>
      <c r="R409" s="115"/>
      <c r="S409" s="115"/>
      <c r="T409" s="115"/>
      <c r="U409" s="115"/>
      <c r="V409" s="115"/>
      <c r="W409" s="115"/>
      <c r="X409" s="115"/>
      <c r="Y409" s="116"/>
      <c r="Z409" s="115"/>
      <c r="AA409" s="115"/>
      <c r="AB409" s="117"/>
      <c r="AC409" s="115"/>
    </row>
    <row r="410" spans="1:29" ht="15.75">
      <c r="A410" s="115"/>
      <c r="B410" s="115"/>
      <c r="C410" s="115"/>
      <c r="D410" s="115"/>
      <c r="E410" s="115"/>
      <c r="F410" s="115"/>
      <c r="G410" s="115"/>
      <c r="H410" s="115"/>
      <c r="I410" s="115"/>
      <c r="J410" s="115"/>
      <c r="K410" s="122"/>
      <c r="L410" s="115"/>
      <c r="M410" s="115"/>
      <c r="N410" s="115"/>
      <c r="O410" s="115"/>
      <c r="P410" s="115"/>
      <c r="Q410" s="115"/>
      <c r="R410" s="115"/>
      <c r="S410" s="115"/>
      <c r="T410" s="115"/>
      <c r="U410" s="115"/>
      <c r="V410" s="115"/>
      <c r="W410" s="115"/>
      <c r="X410" s="115"/>
      <c r="Y410" s="116"/>
      <c r="Z410" s="115"/>
      <c r="AA410" s="115"/>
      <c r="AB410" s="117"/>
      <c r="AC410" s="115"/>
    </row>
    <row r="411" spans="1:29" ht="15.75">
      <c r="A411" s="115"/>
      <c r="B411" s="115"/>
      <c r="C411" s="115"/>
      <c r="D411" s="115"/>
      <c r="E411" s="115"/>
      <c r="F411" s="115"/>
      <c r="G411" s="115"/>
      <c r="H411" s="115"/>
      <c r="I411" s="115"/>
      <c r="J411" s="115"/>
      <c r="K411" s="122"/>
      <c r="L411" s="115"/>
      <c r="M411" s="115"/>
      <c r="N411" s="115"/>
      <c r="O411" s="115"/>
      <c r="P411" s="115"/>
      <c r="Q411" s="115"/>
      <c r="R411" s="115"/>
      <c r="S411" s="115"/>
      <c r="T411" s="115"/>
      <c r="U411" s="115"/>
      <c r="V411" s="115"/>
      <c r="W411" s="115"/>
      <c r="X411" s="115"/>
      <c r="Y411" s="116"/>
      <c r="Z411" s="115"/>
      <c r="AA411" s="115"/>
      <c r="AB411" s="117"/>
      <c r="AC411" s="115"/>
    </row>
    <row r="412" spans="1:29" ht="15.75">
      <c r="A412" s="115"/>
      <c r="B412" s="115"/>
      <c r="C412" s="115"/>
      <c r="D412" s="115"/>
      <c r="E412" s="115"/>
      <c r="F412" s="115"/>
      <c r="G412" s="115"/>
      <c r="H412" s="115"/>
      <c r="I412" s="115"/>
      <c r="J412" s="115"/>
      <c r="K412" s="122"/>
      <c r="L412" s="115"/>
      <c r="M412" s="115"/>
      <c r="N412" s="115"/>
      <c r="O412" s="115"/>
      <c r="P412" s="115"/>
      <c r="Q412" s="115"/>
      <c r="R412" s="115"/>
      <c r="S412" s="115"/>
      <c r="T412" s="115"/>
      <c r="U412" s="115"/>
      <c r="V412" s="115"/>
      <c r="W412" s="115"/>
      <c r="X412" s="115"/>
      <c r="Y412" s="116"/>
      <c r="Z412" s="115"/>
      <c r="AA412" s="115"/>
      <c r="AB412" s="117"/>
      <c r="AC412" s="115"/>
    </row>
    <row r="413" spans="1:29" ht="15.75">
      <c r="A413" s="115"/>
      <c r="B413" s="115"/>
      <c r="C413" s="115"/>
      <c r="D413" s="115"/>
      <c r="E413" s="115"/>
      <c r="F413" s="115"/>
      <c r="G413" s="115"/>
      <c r="H413" s="115"/>
      <c r="I413" s="115"/>
      <c r="J413" s="115"/>
      <c r="K413" s="122"/>
      <c r="L413" s="115"/>
      <c r="M413" s="115"/>
      <c r="N413" s="115"/>
      <c r="O413" s="115"/>
      <c r="P413" s="115"/>
      <c r="Q413" s="115"/>
      <c r="R413" s="115"/>
      <c r="S413" s="115"/>
      <c r="T413" s="115"/>
      <c r="U413" s="115"/>
      <c r="V413" s="115"/>
      <c r="W413" s="115"/>
      <c r="X413" s="115"/>
      <c r="Y413" s="116"/>
      <c r="Z413" s="115"/>
      <c r="AA413" s="115"/>
      <c r="AB413" s="117"/>
      <c r="AC413" s="115"/>
    </row>
    <row r="414" spans="1:29" ht="15.75">
      <c r="A414" s="115"/>
      <c r="B414" s="115"/>
      <c r="C414" s="115"/>
      <c r="D414" s="115"/>
      <c r="E414" s="115"/>
      <c r="F414" s="115"/>
      <c r="G414" s="115"/>
      <c r="H414" s="115"/>
      <c r="I414" s="115"/>
      <c r="J414" s="115"/>
      <c r="K414" s="122"/>
      <c r="L414" s="115"/>
      <c r="M414" s="115"/>
      <c r="N414" s="115"/>
      <c r="O414" s="115"/>
      <c r="P414" s="115"/>
      <c r="Q414" s="115"/>
      <c r="R414" s="115"/>
      <c r="S414" s="115"/>
      <c r="T414" s="115"/>
      <c r="U414" s="115"/>
      <c r="V414" s="115"/>
      <c r="W414" s="115"/>
      <c r="X414" s="115"/>
      <c r="Y414" s="116"/>
      <c r="Z414" s="115"/>
      <c r="AA414" s="115"/>
      <c r="AB414" s="117"/>
      <c r="AC414" s="115"/>
    </row>
    <row r="415" spans="1:29" ht="15.75">
      <c r="A415" s="115"/>
      <c r="B415" s="115"/>
      <c r="C415" s="115"/>
      <c r="D415" s="115"/>
      <c r="E415" s="115"/>
      <c r="F415" s="115"/>
      <c r="G415" s="115"/>
      <c r="H415" s="115"/>
      <c r="I415" s="115"/>
      <c r="J415" s="115"/>
      <c r="K415" s="122"/>
      <c r="L415" s="115"/>
      <c r="M415" s="115"/>
      <c r="N415" s="115"/>
      <c r="O415" s="115"/>
      <c r="P415" s="115"/>
      <c r="Q415" s="115"/>
      <c r="R415" s="115"/>
      <c r="S415" s="115"/>
      <c r="T415" s="115"/>
      <c r="U415" s="115"/>
      <c r="V415" s="115"/>
      <c r="W415" s="115"/>
      <c r="X415" s="115"/>
      <c r="Y415" s="116"/>
      <c r="Z415" s="115"/>
      <c r="AA415" s="115"/>
      <c r="AB415" s="117"/>
      <c r="AC415" s="115"/>
    </row>
    <row r="416" spans="1:29" ht="15.75">
      <c r="A416" s="115"/>
      <c r="B416" s="115"/>
      <c r="C416" s="115"/>
      <c r="D416" s="115"/>
      <c r="E416" s="115"/>
      <c r="F416" s="115"/>
      <c r="G416" s="115"/>
      <c r="H416" s="115"/>
      <c r="I416" s="115"/>
      <c r="J416" s="115"/>
      <c r="K416" s="122"/>
      <c r="L416" s="115"/>
      <c r="M416" s="115"/>
      <c r="N416" s="115"/>
      <c r="O416" s="115"/>
      <c r="P416" s="115"/>
      <c r="Q416" s="115"/>
      <c r="R416" s="115"/>
      <c r="S416" s="115"/>
      <c r="T416" s="115"/>
      <c r="U416" s="115"/>
      <c r="V416" s="115"/>
      <c r="W416" s="115"/>
      <c r="X416" s="115"/>
      <c r="Y416" s="116"/>
      <c r="Z416" s="115"/>
      <c r="AA416" s="115"/>
      <c r="AB416" s="117"/>
      <c r="AC416" s="115"/>
    </row>
    <row r="417" spans="1:29" ht="15.75">
      <c r="A417" s="115"/>
      <c r="B417" s="115"/>
      <c r="C417" s="115"/>
      <c r="D417" s="115"/>
      <c r="E417" s="115"/>
      <c r="F417" s="115"/>
      <c r="G417" s="115"/>
      <c r="H417" s="115"/>
      <c r="I417" s="115"/>
      <c r="J417" s="115"/>
      <c r="K417" s="122"/>
      <c r="L417" s="115"/>
      <c r="M417" s="115"/>
      <c r="N417" s="115"/>
      <c r="O417" s="115"/>
      <c r="P417" s="115"/>
      <c r="Q417" s="115"/>
      <c r="R417" s="115"/>
      <c r="S417" s="115"/>
      <c r="T417" s="115"/>
      <c r="U417" s="115"/>
      <c r="V417" s="115"/>
      <c r="W417" s="115"/>
      <c r="X417" s="115"/>
      <c r="Y417" s="116"/>
      <c r="Z417" s="115"/>
      <c r="AA417" s="115"/>
      <c r="AB417" s="117"/>
      <c r="AC417" s="115"/>
    </row>
    <row r="418" spans="1:29" ht="15.75">
      <c r="A418" s="115"/>
      <c r="B418" s="115"/>
      <c r="C418" s="115"/>
      <c r="D418" s="115"/>
      <c r="E418" s="115"/>
      <c r="F418" s="115"/>
      <c r="G418" s="115"/>
      <c r="H418" s="115"/>
      <c r="I418" s="115"/>
      <c r="J418" s="115"/>
      <c r="K418" s="122"/>
      <c r="L418" s="115"/>
      <c r="M418" s="115"/>
      <c r="N418" s="115"/>
      <c r="O418" s="115"/>
      <c r="P418" s="115"/>
      <c r="Q418" s="115"/>
      <c r="R418" s="115"/>
      <c r="S418" s="115"/>
      <c r="T418" s="115"/>
      <c r="U418" s="115"/>
      <c r="V418" s="115"/>
      <c r="W418" s="115"/>
      <c r="X418" s="115"/>
      <c r="Y418" s="116"/>
      <c r="Z418" s="115"/>
      <c r="AA418" s="115"/>
      <c r="AB418" s="117"/>
      <c r="AC418" s="115"/>
    </row>
    <row r="419" spans="1:29" ht="15.75">
      <c r="A419" s="115"/>
      <c r="B419" s="115"/>
      <c r="C419" s="115"/>
      <c r="D419" s="115"/>
      <c r="E419" s="115"/>
      <c r="F419" s="115"/>
      <c r="G419" s="115"/>
      <c r="H419" s="115"/>
      <c r="I419" s="115"/>
      <c r="J419" s="115"/>
      <c r="K419" s="122"/>
      <c r="L419" s="115"/>
      <c r="M419" s="115"/>
      <c r="N419" s="115"/>
      <c r="O419" s="115"/>
      <c r="P419" s="115"/>
      <c r="Q419" s="115"/>
      <c r="R419" s="115"/>
      <c r="S419" s="115"/>
      <c r="T419" s="115"/>
      <c r="U419" s="115"/>
      <c r="V419" s="115"/>
      <c r="W419" s="115"/>
      <c r="X419" s="115"/>
      <c r="Y419" s="116"/>
      <c r="Z419" s="115"/>
      <c r="AA419" s="115"/>
      <c r="AB419" s="117"/>
      <c r="AC419" s="115"/>
    </row>
    <row r="420" spans="1:29" ht="15.75">
      <c r="A420" s="115"/>
      <c r="B420" s="115"/>
      <c r="C420" s="115"/>
      <c r="D420" s="115"/>
      <c r="E420" s="115"/>
      <c r="F420" s="115"/>
      <c r="G420" s="115"/>
      <c r="H420" s="115"/>
      <c r="I420" s="115"/>
      <c r="J420" s="115"/>
      <c r="K420" s="122"/>
      <c r="L420" s="115"/>
      <c r="M420" s="115"/>
      <c r="N420" s="115"/>
      <c r="O420" s="115"/>
      <c r="P420" s="115"/>
      <c r="Q420" s="115"/>
      <c r="R420" s="115"/>
      <c r="S420" s="115"/>
      <c r="T420" s="115"/>
      <c r="U420" s="115"/>
      <c r="V420" s="115"/>
      <c r="W420" s="115"/>
      <c r="X420" s="115"/>
      <c r="Y420" s="116"/>
      <c r="Z420" s="115"/>
      <c r="AA420" s="115"/>
      <c r="AB420" s="117"/>
      <c r="AC420" s="115"/>
    </row>
    <row r="421" spans="1:29" ht="15.75">
      <c r="A421" s="115"/>
      <c r="B421" s="115"/>
      <c r="C421" s="115"/>
      <c r="D421" s="115"/>
      <c r="E421" s="115"/>
      <c r="F421" s="115"/>
      <c r="G421" s="115"/>
      <c r="H421" s="115"/>
      <c r="I421" s="115"/>
      <c r="J421" s="115"/>
      <c r="K421" s="122"/>
      <c r="L421" s="115"/>
      <c r="M421" s="115"/>
      <c r="N421" s="115"/>
      <c r="O421" s="115"/>
      <c r="P421" s="115"/>
      <c r="Q421" s="115"/>
      <c r="R421" s="115"/>
      <c r="S421" s="115"/>
      <c r="T421" s="115"/>
      <c r="U421" s="115"/>
      <c r="V421" s="115"/>
      <c r="W421" s="115"/>
      <c r="X421" s="115"/>
      <c r="Y421" s="116"/>
      <c r="Z421" s="115"/>
      <c r="AA421" s="115"/>
      <c r="AB421" s="117"/>
      <c r="AC421" s="115"/>
    </row>
    <row r="422" spans="1:29" ht="15.75">
      <c r="A422" s="115"/>
      <c r="B422" s="115"/>
      <c r="C422" s="115"/>
      <c r="D422" s="115"/>
      <c r="E422" s="115"/>
      <c r="F422" s="115"/>
      <c r="G422" s="115"/>
      <c r="H422" s="115"/>
      <c r="I422" s="115"/>
      <c r="J422" s="115"/>
      <c r="K422" s="122"/>
      <c r="L422" s="115"/>
      <c r="M422" s="115"/>
      <c r="N422" s="115"/>
      <c r="O422" s="115"/>
      <c r="P422" s="115"/>
      <c r="Q422" s="115"/>
      <c r="R422" s="115"/>
      <c r="S422" s="115"/>
      <c r="T422" s="115"/>
      <c r="U422" s="115"/>
      <c r="V422" s="115"/>
      <c r="W422" s="115"/>
      <c r="X422" s="115"/>
      <c r="Y422" s="115"/>
      <c r="Z422" s="115"/>
      <c r="AA422" s="115"/>
      <c r="AB422" s="117"/>
      <c r="AC422" s="115"/>
    </row>
    <row r="423" spans="1:29" ht="15.75">
      <c r="A423" s="115"/>
      <c r="B423" s="115"/>
      <c r="C423" s="115"/>
      <c r="D423" s="115"/>
      <c r="E423" s="115"/>
      <c r="F423" s="115"/>
      <c r="G423" s="115"/>
      <c r="H423" s="115"/>
      <c r="I423" s="115"/>
      <c r="J423" s="115"/>
      <c r="K423" s="122"/>
      <c r="L423" s="115"/>
      <c r="M423" s="115"/>
      <c r="N423" s="115"/>
      <c r="O423" s="115"/>
      <c r="P423" s="115"/>
      <c r="Q423" s="115"/>
      <c r="R423" s="115"/>
      <c r="S423" s="115"/>
      <c r="T423" s="115"/>
      <c r="U423" s="115"/>
      <c r="V423" s="115"/>
      <c r="W423" s="115"/>
      <c r="X423" s="115"/>
      <c r="Y423" s="116"/>
      <c r="Z423" s="115"/>
      <c r="AA423" s="115"/>
      <c r="AB423" s="117"/>
      <c r="AC423" s="115"/>
    </row>
    <row r="424" spans="1:29" ht="15.75">
      <c r="A424" s="115"/>
      <c r="B424" s="115"/>
      <c r="C424" s="115"/>
      <c r="D424" s="115"/>
      <c r="E424" s="115"/>
      <c r="F424" s="115"/>
      <c r="G424" s="115"/>
      <c r="H424" s="115"/>
      <c r="I424" s="115"/>
      <c r="J424" s="115"/>
      <c r="K424" s="122"/>
      <c r="L424" s="115"/>
      <c r="M424" s="115"/>
      <c r="N424" s="115"/>
      <c r="O424" s="115"/>
      <c r="P424" s="115"/>
      <c r="Q424" s="115"/>
      <c r="R424" s="115"/>
      <c r="S424" s="115"/>
      <c r="T424" s="115"/>
      <c r="U424" s="115"/>
      <c r="V424" s="115"/>
      <c r="W424" s="115"/>
      <c r="X424" s="115"/>
      <c r="Y424" s="116"/>
      <c r="Z424" s="115"/>
      <c r="AA424" s="115"/>
      <c r="AB424" s="117"/>
      <c r="AC424" s="115"/>
    </row>
    <row r="425" spans="1:29" ht="15.75">
      <c r="A425" s="115"/>
      <c r="B425" s="115"/>
      <c r="C425" s="115"/>
      <c r="D425" s="115"/>
      <c r="E425" s="115"/>
      <c r="F425" s="115"/>
      <c r="G425" s="115"/>
      <c r="H425" s="115"/>
      <c r="I425" s="115"/>
      <c r="J425" s="115"/>
      <c r="K425" s="122"/>
      <c r="L425" s="115"/>
      <c r="M425" s="115"/>
      <c r="N425" s="115"/>
      <c r="O425" s="115"/>
      <c r="P425" s="115"/>
      <c r="Q425" s="115"/>
      <c r="R425" s="115"/>
      <c r="S425" s="115"/>
      <c r="T425" s="115"/>
      <c r="U425" s="115"/>
      <c r="V425" s="115"/>
      <c r="W425" s="115"/>
      <c r="X425" s="115"/>
      <c r="Y425" s="116"/>
      <c r="Z425" s="115"/>
      <c r="AA425" s="115"/>
      <c r="AB425" s="117"/>
      <c r="AC425" s="115"/>
    </row>
    <row r="426" spans="1:29" ht="15.75">
      <c r="A426" s="115"/>
      <c r="B426" s="115"/>
      <c r="C426" s="115"/>
      <c r="D426" s="115"/>
      <c r="E426" s="115"/>
      <c r="F426" s="115"/>
      <c r="G426" s="115"/>
      <c r="H426" s="115"/>
      <c r="I426" s="115"/>
      <c r="J426" s="115"/>
      <c r="K426" s="122"/>
      <c r="L426" s="115"/>
      <c r="M426" s="115"/>
      <c r="N426" s="115"/>
      <c r="O426" s="115"/>
      <c r="P426" s="115"/>
      <c r="Q426" s="115"/>
      <c r="R426" s="115"/>
      <c r="S426" s="115"/>
      <c r="T426" s="115"/>
      <c r="U426" s="115"/>
      <c r="V426" s="115"/>
      <c r="W426" s="115"/>
      <c r="X426" s="115"/>
      <c r="Y426" s="116"/>
      <c r="Z426" s="115"/>
      <c r="AA426" s="115"/>
      <c r="AB426" s="117"/>
      <c r="AC426" s="115"/>
    </row>
    <row r="427" spans="1:29" ht="15.75">
      <c r="A427" s="115"/>
      <c r="B427" s="115"/>
      <c r="C427" s="115"/>
      <c r="D427" s="115"/>
      <c r="E427" s="115"/>
      <c r="F427" s="115"/>
      <c r="G427" s="115"/>
      <c r="H427" s="115"/>
      <c r="I427" s="115"/>
      <c r="J427" s="115"/>
      <c r="K427" s="122"/>
      <c r="L427" s="115"/>
      <c r="M427" s="115"/>
      <c r="N427" s="115"/>
      <c r="O427" s="115"/>
      <c r="P427" s="115"/>
      <c r="Q427" s="115"/>
      <c r="R427" s="115"/>
      <c r="S427" s="115"/>
      <c r="T427" s="115"/>
      <c r="U427" s="115"/>
      <c r="V427" s="115"/>
      <c r="W427" s="115"/>
      <c r="X427" s="115"/>
      <c r="Y427" s="116"/>
      <c r="Z427" s="115"/>
      <c r="AA427" s="115"/>
      <c r="AB427" s="117"/>
      <c r="AC427" s="115"/>
    </row>
    <row r="428" spans="1:29" ht="15.75">
      <c r="A428" s="115"/>
      <c r="B428" s="115"/>
      <c r="C428" s="115"/>
      <c r="D428" s="115"/>
      <c r="E428" s="115"/>
      <c r="F428" s="115"/>
      <c r="G428" s="115"/>
      <c r="H428" s="115"/>
      <c r="I428" s="115"/>
      <c r="J428" s="115"/>
      <c r="K428" s="122"/>
      <c r="L428" s="115"/>
      <c r="M428" s="115"/>
      <c r="N428" s="115"/>
      <c r="O428" s="115"/>
      <c r="P428" s="115"/>
      <c r="Q428" s="115"/>
      <c r="R428" s="115"/>
      <c r="S428" s="115"/>
      <c r="T428" s="115"/>
      <c r="U428" s="115"/>
      <c r="V428" s="115"/>
      <c r="W428" s="115"/>
      <c r="X428" s="115"/>
      <c r="Y428" s="116"/>
      <c r="Z428" s="115"/>
      <c r="AA428" s="115"/>
      <c r="AB428" s="117"/>
      <c r="AC428" s="115"/>
    </row>
    <row r="429" spans="1:29" ht="15.75">
      <c r="A429" s="115"/>
      <c r="B429" s="115"/>
      <c r="C429" s="115"/>
      <c r="D429" s="115"/>
      <c r="E429" s="115"/>
      <c r="F429" s="115"/>
      <c r="G429" s="115"/>
      <c r="H429" s="115"/>
      <c r="I429" s="115"/>
      <c r="J429" s="115"/>
      <c r="K429" s="122"/>
      <c r="L429" s="115"/>
      <c r="M429" s="115"/>
      <c r="N429" s="115"/>
      <c r="O429" s="115"/>
      <c r="P429" s="115"/>
      <c r="Q429" s="115"/>
      <c r="R429" s="115"/>
      <c r="S429" s="115"/>
      <c r="T429" s="115"/>
      <c r="U429" s="115"/>
      <c r="V429" s="115"/>
      <c r="W429" s="115"/>
      <c r="X429" s="115"/>
      <c r="Y429" s="116"/>
      <c r="Z429" s="115"/>
      <c r="AA429" s="115"/>
      <c r="AB429" s="117"/>
      <c r="AC429" s="115"/>
    </row>
    <row r="430" spans="1:29" ht="15.75">
      <c r="A430" s="115"/>
      <c r="B430" s="115"/>
      <c r="C430" s="115"/>
      <c r="D430" s="115"/>
      <c r="E430" s="115"/>
      <c r="F430" s="115"/>
      <c r="G430" s="115"/>
      <c r="H430" s="115"/>
      <c r="I430" s="115"/>
      <c r="J430" s="115"/>
      <c r="K430" s="122"/>
      <c r="L430" s="115"/>
      <c r="M430" s="115"/>
      <c r="N430" s="115"/>
      <c r="O430" s="115"/>
      <c r="P430" s="115"/>
      <c r="Q430" s="115"/>
      <c r="R430" s="115"/>
      <c r="S430" s="115"/>
      <c r="T430" s="115"/>
      <c r="U430" s="115"/>
      <c r="V430" s="115"/>
      <c r="W430" s="115"/>
      <c r="X430" s="115"/>
      <c r="Y430" s="115"/>
      <c r="Z430" s="115"/>
      <c r="AA430" s="115"/>
      <c r="AB430" s="117"/>
      <c r="AC430" s="115"/>
    </row>
    <row r="431" spans="1:29" ht="15.75">
      <c r="A431" s="115"/>
      <c r="B431" s="115"/>
      <c r="C431" s="115"/>
      <c r="D431" s="115"/>
      <c r="E431" s="115"/>
      <c r="F431" s="115"/>
      <c r="G431" s="115"/>
      <c r="H431" s="115"/>
      <c r="I431" s="115"/>
      <c r="J431" s="115"/>
      <c r="K431" s="122"/>
      <c r="L431" s="115"/>
      <c r="M431" s="115"/>
      <c r="N431" s="115"/>
      <c r="O431" s="115"/>
      <c r="P431" s="115"/>
      <c r="Q431" s="115"/>
      <c r="R431" s="115"/>
      <c r="S431" s="115"/>
      <c r="T431" s="115"/>
      <c r="U431" s="115"/>
      <c r="V431" s="115"/>
      <c r="W431" s="115"/>
      <c r="X431" s="115"/>
      <c r="Y431" s="116"/>
      <c r="Z431" s="115"/>
      <c r="AA431" s="115"/>
      <c r="AB431" s="117"/>
      <c r="AC431" s="115"/>
    </row>
    <row r="432" spans="1:29" ht="15.75">
      <c r="A432" s="115"/>
      <c r="B432" s="115"/>
      <c r="C432" s="115"/>
      <c r="D432" s="115"/>
      <c r="E432" s="115"/>
      <c r="F432" s="115"/>
      <c r="G432" s="115"/>
      <c r="H432" s="115"/>
      <c r="I432" s="115"/>
      <c r="J432" s="115"/>
      <c r="K432" s="122"/>
      <c r="L432" s="115"/>
      <c r="M432" s="115"/>
      <c r="N432" s="115"/>
      <c r="O432" s="115"/>
      <c r="P432" s="115"/>
      <c r="Q432" s="115"/>
      <c r="R432" s="115"/>
      <c r="S432" s="115"/>
      <c r="T432" s="115"/>
      <c r="U432" s="115"/>
      <c r="V432" s="115"/>
      <c r="W432" s="115"/>
      <c r="X432" s="115"/>
      <c r="Y432" s="116"/>
      <c r="Z432" s="115"/>
      <c r="AA432" s="115"/>
      <c r="AB432" s="117"/>
      <c r="AC432" s="115"/>
    </row>
    <row r="433" spans="1:29" ht="15.75">
      <c r="A433" s="115"/>
      <c r="B433" s="115"/>
      <c r="C433" s="115"/>
      <c r="D433" s="115"/>
      <c r="E433" s="115"/>
      <c r="F433" s="115"/>
      <c r="G433" s="115"/>
      <c r="H433" s="115"/>
      <c r="I433" s="115"/>
      <c r="J433" s="115"/>
      <c r="K433" s="122"/>
      <c r="L433" s="115"/>
      <c r="M433" s="115"/>
      <c r="N433" s="115"/>
      <c r="O433" s="115"/>
      <c r="P433" s="115"/>
      <c r="Q433" s="115"/>
      <c r="R433" s="115"/>
      <c r="S433" s="115"/>
      <c r="T433" s="115"/>
      <c r="U433" s="115"/>
      <c r="V433" s="115"/>
      <c r="W433" s="115"/>
      <c r="X433" s="115"/>
      <c r="Y433" s="116"/>
      <c r="Z433" s="115"/>
      <c r="AA433" s="115"/>
      <c r="AB433" s="117"/>
      <c r="AC433" s="115"/>
    </row>
    <row r="434" spans="1:29" ht="15.75">
      <c r="A434" s="115"/>
      <c r="B434" s="115"/>
      <c r="C434" s="115"/>
      <c r="D434" s="115"/>
      <c r="E434" s="115"/>
      <c r="F434" s="115"/>
      <c r="G434" s="115"/>
      <c r="H434" s="115"/>
      <c r="I434" s="115"/>
      <c r="J434" s="115"/>
      <c r="K434" s="122"/>
      <c r="L434" s="115"/>
      <c r="M434" s="115"/>
      <c r="N434" s="115"/>
      <c r="O434" s="115"/>
      <c r="P434" s="115"/>
      <c r="Q434" s="115"/>
      <c r="R434" s="115"/>
      <c r="S434" s="115"/>
      <c r="T434" s="115"/>
      <c r="U434" s="115"/>
      <c r="V434" s="115"/>
      <c r="W434" s="115"/>
      <c r="X434" s="115"/>
      <c r="Y434" s="116"/>
      <c r="Z434" s="115"/>
      <c r="AA434" s="115"/>
      <c r="AB434" s="117"/>
      <c r="AC434" s="115"/>
    </row>
    <row r="435" spans="1:29" ht="15.75">
      <c r="A435" s="115"/>
      <c r="B435" s="115"/>
      <c r="C435" s="115"/>
      <c r="D435" s="115"/>
      <c r="E435" s="115"/>
      <c r="F435" s="115"/>
      <c r="G435" s="115"/>
      <c r="H435" s="115"/>
      <c r="I435" s="115"/>
      <c r="J435" s="115"/>
      <c r="K435" s="122"/>
      <c r="L435" s="115"/>
      <c r="M435" s="115"/>
      <c r="N435" s="115"/>
      <c r="O435" s="115"/>
      <c r="P435" s="115"/>
      <c r="Q435" s="115"/>
      <c r="R435" s="115"/>
      <c r="S435" s="115"/>
      <c r="T435" s="115"/>
      <c r="U435" s="115"/>
      <c r="V435" s="115"/>
      <c r="W435" s="115"/>
      <c r="X435" s="115"/>
      <c r="Y435" s="116"/>
      <c r="Z435" s="115"/>
      <c r="AA435" s="115"/>
      <c r="AB435" s="117"/>
      <c r="AC435" s="115"/>
    </row>
    <row r="436" spans="1:29" ht="15.75">
      <c r="A436" s="115"/>
      <c r="B436" s="115"/>
      <c r="C436" s="115"/>
      <c r="D436" s="115"/>
      <c r="E436" s="115"/>
      <c r="F436" s="115"/>
      <c r="G436" s="115"/>
      <c r="H436" s="115"/>
      <c r="I436" s="115"/>
      <c r="J436" s="115"/>
      <c r="K436" s="122"/>
      <c r="L436" s="115"/>
      <c r="M436" s="115"/>
      <c r="N436" s="115"/>
      <c r="O436" s="115"/>
      <c r="P436" s="115"/>
      <c r="Q436" s="115"/>
      <c r="R436" s="115"/>
      <c r="S436" s="115"/>
      <c r="T436" s="115"/>
      <c r="U436" s="115"/>
      <c r="V436" s="115"/>
      <c r="W436" s="115"/>
      <c r="X436" s="115"/>
      <c r="Y436" s="116"/>
      <c r="Z436" s="115"/>
      <c r="AA436" s="115"/>
      <c r="AB436" s="117"/>
      <c r="AC436" s="115"/>
    </row>
    <row r="437" spans="1:29" ht="15.75">
      <c r="A437" s="115"/>
      <c r="B437" s="115"/>
      <c r="C437" s="115"/>
      <c r="D437" s="115"/>
      <c r="E437" s="115"/>
      <c r="F437" s="115"/>
      <c r="G437" s="115"/>
      <c r="H437" s="115"/>
      <c r="I437" s="115"/>
      <c r="J437" s="115"/>
      <c r="K437" s="122"/>
      <c r="L437" s="115"/>
      <c r="M437" s="115"/>
      <c r="N437" s="115"/>
      <c r="O437" s="115"/>
      <c r="P437" s="115"/>
      <c r="Q437" s="115"/>
      <c r="R437" s="115"/>
      <c r="S437" s="115"/>
      <c r="T437" s="115"/>
      <c r="U437" s="115"/>
      <c r="V437" s="115"/>
      <c r="W437" s="115"/>
      <c r="X437" s="115"/>
      <c r="Y437" s="116"/>
      <c r="Z437" s="115"/>
      <c r="AA437" s="115"/>
      <c r="AB437" s="117"/>
      <c r="AC437" s="115"/>
    </row>
    <row r="438" spans="1:29" ht="15.75">
      <c r="A438" s="115"/>
      <c r="B438" s="115"/>
      <c r="C438" s="115"/>
      <c r="D438" s="115"/>
      <c r="E438" s="115"/>
      <c r="F438" s="115"/>
      <c r="G438" s="115"/>
      <c r="H438" s="115"/>
      <c r="I438" s="115"/>
      <c r="J438" s="115"/>
      <c r="K438" s="122"/>
      <c r="L438" s="115"/>
      <c r="M438" s="115"/>
      <c r="N438" s="115"/>
      <c r="O438" s="115"/>
      <c r="P438" s="115"/>
      <c r="Q438" s="115"/>
      <c r="R438" s="115"/>
      <c r="S438" s="115"/>
      <c r="T438" s="115"/>
      <c r="U438" s="115"/>
      <c r="V438" s="115"/>
      <c r="W438" s="115"/>
      <c r="X438" s="115"/>
      <c r="Y438" s="116"/>
      <c r="Z438" s="115"/>
      <c r="AA438" s="115"/>
      <c r="AB438" s="117"/>
      <c r="AC438" s="115"/>
    </row>
    <row r="439" spans="1:29" ht="15.75">
      <c r="A439" s="115"/>
      <c r="B439" s="115"/>
      <c r="C439" s="115"/>
      <c r="D439" s="115"/>
      <c r="E439" s="115"/>
      <c r="F439" s="115"/>
      <c r="G439" s="115"/>
      <c r="H439" s="115"/>
      <c r="I439" s="115"/>
      <c r="J439" s="115"/>
      <c r="K439" s="122"/>
      <c r="L439" s="115"/>
      <c r="M439" s="115"/>
      <c r="N439" s="115"/>
      <c r="O439" s="115"/>
      <c r="P439" s="115"/>
      <c r="Q439" s="115"/>
      <c r="R439" s="115"/>
      <c r="S439" s="115"/>
      <c r="T439" s="115"/>
      <c r="U439" s="115"/>
      <c r="V439" s="115"/>
      <c r="W439" s="115"/>
      <c r="X439" s="115"/>
      <c r="Y439" s="116"/>
      <c r="Z439" s="115"/>
      <c r="AA439" s="115"/>
      <c r="AB439" s="117"/>
      <c r="AC439" s="115"/>
    </row>
    <row r="440" spans="1:29" ht="15.75">
      <c r="A440" s="115"/>
      <c r="B440" s="115"/>
      <c r="C440" s="115"/>
      <c r="D440" s="115"/>
      <c r="E440" s="115"/>
      <c r="F440" s="115"/>
      <c r="G440" s="115"/>
      <c r="H440" s="115"/>
      <c r="I440" s="115"/>
      <c r="J440" s="115"/>
      <c r="K440" s="122"/>
      <c r="L440" s="115"/>
      <c r="M440" s="115"/>
      <c r="N440" s="115"/>
      <c r="O440" s="115"/>
      <c r="P440" s="115"/>
      <c r="Q440" s="115"/>
      <c r="R440" s="115"/>
      <c r="S440" s="115"/>
      <c r="T440" s="115"/>
      <c r="U440" s="115"/>
      <c r="V440" s="115"/>
      <c r="W440" s="115"/>
      <c r="X440" s="115"/>
      <c r="Y440" s="116"/>
      <c r="Z440" s="115"/>
      <c r="AA440" s="115"/>
      <c r="AB440" s="117"/>
      <c r="AC440" s="115"/>
    </row>
    <row r="441" spans="1:29" ht="15.75">
      <c r="A441" s="115"/>
      <c r="B441" s="115"/>
      <c r="C441" s="115"/>
      <c r="D441" s="115"/>
      <c r="E441" s="115"/>
      <c r="F441" s="115"/>
      <c r="G441" s="115"/>
      <c r="H441" s="115"/>
      <c r="I441" s="115"/>
      <c r="J441" s="115"/>
      <c r="K441" s="122"/>
      <c r="L441" s="115"/>
      <c r="M441" s="115"/>
      <c r="N441" s="115"/>
      <c r="O441" s="115"/>
      <c r="P441" s="115"/>
      <c r="Q441" s="115"/>
      <c r="R441" s="115"/>
      <c r="S441" s="115"/>
      <c r="T441" s="115"/>
      <c r="U441" s="115"/>
      <c r="V441" s="115"/>
      <c r="W441" s="115"/>
      <c r="X441" s="115"/>
      <c r="Y441" s="116"/>
      <c r="Z441" s="115"/>
      <c r="AA441" s="115"/>
      <c r="AB441" s="117"/>
      <c r="AC441" s="115"/>
    </row>
    <row r="442" spans="1:29" ht="15.75">
      <c r="A442" s="115"/>
      <c r="B442" s="115"/>
      <c r="C442" s="115"/>
      <c r="D442" s="115"/>
      <c r="E442" s="115"/>
      <c r="F442" s="115"/>
      <c r="G442" s="115"/>
      <c r="H442" s="115"/>
      <c r="I442" s="115"/>
      <c r="J442" s="115"/>
      <c r="K442" s="122"/>
      <c r="L442" s="115"/>
      <c r="M442" s="115"/>
      <c r="N442" s="115"/>
      <c r="O442" s="115"/>
      <c r="P442" s="115"/>
      <c r="Q442" s="115"/>
      <c r="R442" s="115"/>
      <c r="S442" s="115"/>
      <c r="T442" s="115"/>
      <c r="U442" s="115"/>
      <c r="V442" s="115"/>
      <c r="W442" s="115"/>
      <c r="X442" s="115"/>
      <c r="Y442" s="116"/>
      <c r="Z442" s="115"/>
      <c r="AA442" s="115"/>
      <c r="AB442" s="117"/>
      <c r="AC442" s="115"/>
    </row>
    <row r="443" spans="1:29" ht="15.75">
      <c r="A443" s="115"/>
      <c r="B443" s="115"/>
      <c r="C443" s="115"/>
      <c r="D443" s="115"/>
      <c r="E443" s="115"/>
      <c r="F443" s="115"/>
      <c r="G443" s="115"/>
      <c r="H443" s="115"/>
      <c r="I443" s="115"/>
      <c r="J443" s="115"/>
      <c r="K443" s="122"/>
      <c r="L443" s="115"/>
      <c r="M443" s="115"/>
      <c r="N443" s="115"/>
      <c r="O443" s="115"/>
      <c r="P443" s="115"/>
      <c r="Q443" s="115"/>
      <c r="R443" s="115"/>
      <c r="S443" s="115"/>
      <c r="T443" s="115"/>
      <c r="U443" s="115"/>
      <c r="V443" s="115"/>
      <c r="W443" s="115"/>
      <c r="X443" s="115"/>
      <c r="Y443" s="116"/>
      <c r="Z443" s="115"/>
      <c r="AA443" s="115"/>
      <c r="AB443" s="117"/>
      <c r="AC443" s="115"/>
    </row>
    <row r="444" spans="1:29" ht="15.75">
      <c r="A444" s="115"/>
      <c r="B444" s="115"/>
      <c r="C444" s="115"/>
      <c r="D444" s="115"/>
      <c r="E444" s="115"/>
      <c r="F444" s="115"/>
      <c r="G444" s="115"/>
      <c r="H444" s="115"/>
      <c r="I444" s="115"/>
      <c r="J444" s="115"/>
      <c r="K444" s="122"/>
      <c r="L444" s="115"/>
      <c r="M444" s="115"/>
      <c r="N444" s="115"/>
      <c r="O444" s="115"/>
      <c r="P444" s="115"/>
      <c r="Q444" s="115"/>
      <c r="R444" s="115"/>
      <c r="S444" s="115"/>
      <c r="T444" s="115"/>
      <c r="U444" s="115"/>
      <c r="V444" s="115"/>
      <c r="W444" s="115"/>
      <c r="X444" s="115"/>
      <c r="Y444" s="116"/>
      <c r="Z444" s="115"/>
      <c r="AA444" s="115"/>
      <c r="AB444" s="117"/>
      <c r="AC444" s="115"/>
    </row>
    <row r="445" spans="1:29" ht="15.75">
      <c r="A445" s="115"/>
      <c r="B445" s="115"/>
      <c r="C445" s="115"/>
      <c r="D445" s="115"/>
      <c r="E445" s="115"/>
      <c r="F445" s="115"/>
      <c r="G445" s="115"/>
      <c r="H445" s="115"/>
      <c r="I445" s="115"/>
      <c r="J445" s="115"/>
      <c r="K445" s="122"/>
      <c r="L445" s="115"/>
      <c r="M445" s="115"/>
      <c r="N445" s="115"/>
      <c r="O445" s="115"/>
      <c r="P445" s="115"/>
      <c r="Q445" s="115"/>
      <c r="R445" s="115"/>
      <c r="S445" s="115"/>
      <c r="T445" s="115"/>
      <c r="U445" s="115"/>
      <c r="V445" s="115"/>
      <c r="W445" s="115"/>
      <c r="X445" s="115"/>
      <c r="Y445" s="116"/>
      <c r="Z445" s="115"/>
      <c r="AA445" s="115"/>
      <c r="AB445" s="117"/>
      <c r="AC445" s="115"/>
    </row>
    <row r="446" spans="1:29" ht="15.75">
      <c r="A446" s="115"/>
      <c r="B446" s="115"/>
      <c r="C446" s="115"/>
      <c r="D446" s="115"/>
      <c r="E446" s="115"/>
      <c r="F446" s="115"/>
      <c r="G446" s="115"/>
      <c r="H446" s="115"/>
      <c r="I446" s="115"/>
      <c r="J446" s="115"/>
      <c r="K446" s="122"/>
      <c r="L446" s="115"/>
      <c r="M446" s="115"/>
      <c r="N446" s="115"/>
      <c r="O446" s="115"/>
      <c r="P446" s="115"/>
      <c r="Q446" s="115"/>
      <c r="R446" s="115"/>
      <c r="S446" s="115"/>
      <c r="T446" s="115"/>
      <c r="U446" s="115"/>
      <c r="V446" s="115"/>
      <c r="W446" s="115"/>
      <c r="X446" s="115"/>
      <c r="Y446" s="116"/>
      <c r="Z446" s="115"/>
      <c r="AA446" s="115"/>
      <c r="AB446" s="117"/>
      <c r="AC446" s="115"/>
    </row>
    <row r="447" spans="1:29" ht="15.75">
      <c r="A447" s="115"/>
      <c r="B447" s="115"/>
      <c r="C447" s="115"/>
      <c r="D447" s="115"/>
      <c r="E447" s="115"/>
      <c r="F447" s="115"/>
      <c r="G447" s="115"/>
      <c r="H447" s="115"/>
      <c r="I447" s="115"/>
      <c r="J447" s="115"/>
      <c r="K447" s="122"/>
      <c r="L447" s="115"/>
      <c r="M447" s="115"/>
      <c r="N447" s="115"/>
      <c r="O447" s="115"/>
      <c r="P447" s="115"/>
      <c r="Q447" s="115"/>
      <c r="R447" s="115"/>
      <c r="S447" s="115"/>
      <c r="T447" s="115"/>
      <c r="U447" s="115"/>
      <c r="V447" s="115"/>
      <c r="W447" s="115"/>
      <c r="X447" s="115"/>
      <c r="Y447" s="116"/>
      <c r="Z447" s="115"/>
      <c r="AA447" s="115"/>
      <c r="AB447" s="117"/>
      <c r="AC447" s="115"/>
    </row>
    <row r="448" spans="1:29" ht="15.75">
      <c r="A448" s="115"/>
      <c r="B448" s="115"/>
      <c r="C448" s="115"/>
      <c r="D448" s="115"/>
      <c r="E448" s="115"/>
      <c r="F448" s="115"/>
      <c r="G448" s="115"/>
      <c r="H448" s="115"/>
      <c r="I448" s="115"/>
      <c r="J448" s="115"/>
      <c r="K448" s="122"/>
      <c r="L448" s="115"/>
      <c r="M448" s="115"/>
      <c r="N448" s="115"/>
      <c r="O448" s="115"/>
      <c r="P448" s="115"/>
      <c r="Q448" s="115"/>
      <c r="R448" s="115"/>
      <c r="S448" s="115"/>
      <c r="T448" s="115"/>
      <c r="U448" s="115"/>
      <c r="V448" s="115"/>
      <c r="W448" s="115"/>
      <c r="X448" s="115"/>
      <c r="Y448" s="115"/>
      <c r="Z448" s="115"/>
      <c r="AA448" s="115"/>
      <c r="AB448" s="117"/>
      <c r="AC448" s="115"/>
    </row>
    <row r="449" spans="1:29" ht="15.75">
      <c r="A449" s="115"/>
      <c r="B449" s="115"/>
      <c r="C449" s="115"/>
      <c r="D449" s="115"/>
      <c r="E449" s="115"/>
      <c r="F449" s="115"/>
      <c r="G449" s="115"/>
      <c r="H449" s="115"/>
      <c r="I449" s="115"/>
      <c r="J449" s="115"/>
      <c r="K449" s="122"/>
      <c r="L449" s="115"/>
      <c r="M449" s="115"/>
      <c r="N449" s="115"/>
      <c r="O449" s="115"/>
      <c r="P449" s="115"/>
      <c r="Q449" s="115"/>
      <c r="R449" s="115"/>
      <c r="S449" s="115"/>
      <c r="T449" s="115"/>
      <c r="U449" s="115"/>
      <c r="V449" s="115"/>
      <c r="W449" s="115"/>
      <c r="X449" s="115"/>
      <c r="Y449" s="116"/>
      <c r="Z449" s="115"/>
      <c r="AA449" s="115"/>
      <c r="AB449" s="117"/>
      <c r="AC449" s="115"/>
    </row>
    <row r="450" spans="1:29" ht="15.75">
      <c r="A450" s="115"/>
      <c r="B450" s="115"/>
      <c r="C450" s="115"/>
      <c r="D450" s="115"/>
      <c r="E450" s="115"/>
      <c r="F450" s="115"/>
      <c r="G450" s="115"/>
      <c r="H450" s="115"/>
      <c r="I450" s="115"/>
      <c r="J450" s="115"/>
      <c r="K450" s="122"/>
      <c r="L450" s="115"/>
      <c r="M450" s="115"/>
      <c r="N450" s="115"/>
      <c r="O450" s="115"/>
      <c r="P450" s="115"/>
      <c r="Q450" s="115"/>
      <c r="R450" s="115"/>
      <c r="S450" s="115"/>
      <c r="T450" s="115"/>
      <c r="U450" s="115"/>
      <c r="V450" s="115"/>
      <c r="W450" s="115"/>
      <c r="X450" s="115"/>
      <c r="Y450" s="116"/>
      <c r="Z450" s="115"/>
      <c r="AA450" s="115"/>
      <c r="AB450" s="117"/>
      <c r="AC450" s="115"/>
    </row>
    <row r="451" spans="1:29" ht="15.75">
      <c r="A451" s="115"/>
      <c r="B451" s="115"/>
      <c r="C451" s="115"/>
      <c r="D451" s="115"/>
      <c r="E451" s="115"/>
      <c r="F451" s="115"/>
      <c r="G451" s="115"/>
      <c r="H451" s="115"/>
      <c r="I451" s="115"/>
      <c r="J451" s="115"/>
      <c r="K451" s="122"/>
      <c r="L451" s="115"/>
      <c r="M451" s="115"/>
      <c r="N451" s="115"/>
      <c r="O451" s="115"/>
      <c r="P451" s="115"/>
      <c r="Q451" s="115"/>
      <c r="R451" s="115"/>
      <c r="S451" s="115"/>
      <c r="T451" s="115"/>
      <c r="U451" s="115"/>
      <c r="V451" s="115"/>
      <c r="W451" s="115"/>
      <c r="X451" s="115"/>
      <c r="Y451" s="116"/>
      <c r="Z451" s="115"/>
      <c r="AA451" s="115"/>
      <c r="AB451" s="117"/>
      <c r="AC451" s="115"/>
    </row>
    <row r="452" spans="1:29" ht="15.75">
      <c r="A452" s="115"/>
      <c r="B452" s="115"/>
      <c r="C452" s="115"/>
      <c r="D452" s="115"/>
      <c r="E452" s="115"/>
      <c r="F452" s="115"/>
      <c r="G452" s="115"/>
      <c r="H452" s="115"/>
      <c r="I452" s="115"/>
      <c r="J452" s="115"/>
      <c r="K452" s="122"/>
      <c r="L452" s="115"/>
      <c r="M452" s="115"/>
      <c r="N452" s="115"/>
      <c r="O452" s="115"/>
      <c r="P452" s="115"/>
      <c r="Q452" s="115"/>
      <c r="R452" s="115"/>
      <c r="S452" s="115"/>
      <c r="T452" s="115"/>
      <c r="U452" s="115"/>
      <c r="V452" s="115"/>
      <c r="W452" s="115"/>
      <c r="X452" s="115"/>
      <c r="Y452" s="116"/>
      <c r="Z452" s="115"/>
      <c r="AA452" s="115"/>
      <c r="AB452" s="117"/>
      <c r="AC452" s="115"/>
    </row>
    <row r="453" spans="1:29" ht="15.75">
      <c r="A453" s="115"/>
      <c r="B453" s="115"/>
      <c r="C453" s="115"/>
      <c r="D453" s="115"/>
      <c r="E453" s="115"/>
      <c r="F453" s="115"/>
      <c r="G453" s="115"/>
      <c r="H453" s="115"/>
      <c r="I453" s="115"/>
      <c r="J453" s="115"/>
      <c r="K453" s="122"/>
      <c r="L453" s="115"/>
      <c r="M453" s="115"/>
      <c r="N453" s="115"/>
      <c r="O453" s="115"/>
      <c r="P453" s="115"/>
      <c r="Q453" s="115"/>
      <c r="R453" s="115"/>
      <c r="S453" s="115"/>
      <c r="T453" s="115"/>
      <c r="U453" s="115"/>
      <c r="V453" s="115"/>
      <c r="W453" s="115"/>
      <c r="X453" s="115"/>
      <c r="Y453" s="116"/>
      <c r="Z453" s="115"/>
      <c r="AA453" s="115"/>
      <c r="AB453" s="117"/>
      <c r="AC453" s="115"/>
    </row>
    <row r="454" spans="1:29" ht="15.75">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6"/>
      <c r="Z454" s="115"/>
      <c r="AA454" s="115"/>
      <c r="AB454" s="117"/>
      <c r="AC454" s="115"/>
    </row>
  </sheetData>
  <autoFilter ref="A1:AC453" xr:uid="{00000000-0009-0000-0000-000002000000}">
    <sortState ref="A2:AC453">
      <sortCondition ref="AB1"/>
    </sortState>
  </autoFilter>
  <dataConsolidate function="product"/>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B21:V200"/>
  <sheetViews>
    <sheetView topLeftCell="I4" zoomScale="115" zoomScaleNormal="115" workbookViewId="0">
      <selection activeCell="R1" sqref="R1"/>
    </sheetView>
  </sheetViews>
  <sheetFormatPr defaultRowHeight="15"/>
  <cols>
    <col min="14" max="14" width="7.140625" customWidth="1"/>
    <col min="15" max="15" width="15.140625" bestFit="1" customWidth="1"/>
    <col min="16" max="16" width="24" bestFit="1" customWidth="1"/>
    <col min="18" max="18" width="15.140625" bestFit="1" customWidth="1"/>
    <col min="19" max="19" width="24" bestFit="1" customWidth="1"/>
  </cols>
  <sheetData>
    <row r="21" spans="2:22">
      <c r="E21" s="9" t="s">
        <v>66</v>
      </c>
      <c r="F21" s="9" t="s">
        <v>67</v>
      </c>
    </row>
    <row r="22" spans="2:22">
      <c r="E22" s="9" t="s">
        <v>63</v>
      </c>
      <c r="F22" s="9" t="s">
        <v>68</v>
      </c>
      <c r="I22" t="s">
        <v>364</v>
      </c>
      <c r="L22" s="30" t="e">
        <f>UPPER(LEFT(A2,1))&amp;LOWER(RIGHT(A2,LEN(A2)-1))</f>
        <v>#VALUE!</v>
      </c>
    </row>
    <row r="23" spans="2:22">
      <c r="E23" s="9" t="s">
        <v>64</v>
      </c>
      <c r="F23" s="9" t="s">
        <v>69</v>
      </c>
    </row>
    <row r="24" spans="2:22">
      <c r="E24" s="9" t="s">
        <v>65</v>
      </c>
      <c r="F24" s="9" t="s">
        <v>70</v>
      </c>
    </row>
    <row r="26" spans="2:22">
      <c r="B26" s="178" t="s">
        <v>354</v>
      </c>
      <c r="C26" s="178"/>
      <c r="D26" s="178"/>
      <c r="F26" s="178" t="s">
        <v>355</v>
      </c>
      <c r="G26" s="178"/>
      <c r="H26" s="178"/>
      <c r="I26" s="38"/>
      <c r="J26" s="38"/>
      <c r="K26" s="38"/>
      <c r="O26" s="38"/>
      <c r="P26" s="38"/>
      <c r="Q26" s="38"/>
      <c r="R26" s="38"/>
      <c r="S26" s="38"/>
      <c r="T26" s="38"/>
    </row>
    <row r="27" spans="2:22">
      <c r="B27">
        <v>1</v>
      </c>
      <c r="C27">
        <v>2</v>
      </c>
      <c r="D27">
        <v>3</v>
      </c>
      <c r="F27">
        <v>1</v>
      </c>
      <c r="G27">
        <v>2</v>
      </c>
      <c r="H27">
        <v>3</v>
      </c>
      <c r="I27" s="38"/>
      <c r="J27" s="38"/>
      <c r="K27" s="38"/>
      <c r="N27">
        <v>1</v>
      </c>
      <c r="O27" s="38"/>
      <c r="P27" s="38"/>
      <c r="Q27" s="38">
        <v>2</v>
      </c>
      <c r="R27" s="38"/>
      <c r="S27" s="38"/>
      <c r="T27" s="38">
        <v>3</v>
      </c>
    </row>
    <row r="28" spans="2:22">
      <c r="B28" t="e">
        <f t="array" ref="B28">INDEX('RAW DATA'!#REF!&amp;'RAW DATA'!$B$2:$B$500, SMALL(IF($B$27='RAW DATA'!$AA$2:$AA$500, ROW('RAW DATA'!$AA$2:$AA$500)-MIN(ROW('RAW DATA'!$AA$2:$AA$500))+1, ""), ROW('DON''T DELETE!'!A1)))</f>
        <v>#NUM!</v>
      </c>
      <c r="C28" s="38" t="e">
        <f t="array" ref="C28">INDEX('RAW DATA'!#REF!&amp;'RAW DATA'!$B$2:$B$500, SMALL(IF($C$27='RAW DATA'!$AA$2:$AA$500, ROW('RAW DATA'!$AA$2:$AA$500)-MIN(ROW('RAW DATA'!$AA$2:$AA$500))+1, ""), ROW('DON''T DELETE!'!B1)))</f>
        <v>#NUM!</v>
      </c>
      <c r="D28" s="38" t="e">
        <f t="array" ref="D28">INDEX('RAW DATA'!#REF!&amp;'RAW DATA'!$B$2:$B$500, SMALL(IF($D$27='RAW DATA'!$AA$2:$AA$500, ROW('RAW DATA'!$AA$2:$AA$500)-MIN(ROW('RAW DATA'!$AA$2:$AA$500))+1, ""), ROW('DON''T DELETE!'!C1)))</f>
        <v>#NUM!</v>
      </c>
      <c r="E28" s="38"/>
      <c r="F28" s="38" t="str">
        <f>IF(ISERROR(B28),"",B28)</f>
        <v/>
      </c>
      <c r="G28" s="38" t="str">
        <f>IF(ISERROR(C28),"",C28)</f>
        <v/>
      </c>
      <c r="H28" s="38" t="str">
        <f>IF(ISERROR(D28),"",D28)</f>
        <v/>
      </c>
      <c r="I28" s="38"/>
      <c r="J28" s="42" t="e">
        <f ca="1">_xludf.Concat(F28:F200,",")</f>
        <v>#NAME?</v>
      </c>
      <c r="K28" s="38"/>
      <c r="N28" s="43" t="e">
        <f t="array" ref="N28">INDEX('RAW DATA'!#REF!&amp;'RAW DATA'!$B$2:$B$500, SMALL(IF('DON''T DELETE!'!$B$27='RAW DATA'!$AA$2:$AA$500, ROW('RAW DATA'!$AA$2:$AA$500)-MIN(ROW('RAW DATA'!$AA$2:$AA$500))+1, ""), ROW('DON''T DELETE!'!A1)))</f>
        <v>#NUM!</v>
      </c>
      <c r="O28" s="38" t="e">
        <f>VLOOKUP(N28,Complete!$A$6:$R$499,2,FALSE)</f>
        <v>#NUM!</v>
      </c>
      <c r="P28" t="e">
        <f>VLOOKUP(N28,Complete!$A$6:$R$499,15,FALSE)</f>
        <v>#NUM!</v>
      </c>
      <c r="Q28" s="43" t="e">
        <f t="array" ref="Q28">INDEX('RAW DATA'!#REF!&amp;'RAW DATA'!$B$2:$B$500, SMALL(IF('DON''T DELETE!'!$C$27='RAW DATA'!$AA$2:$AA$500, ROW('RAW DATA'!$AA$2:$AA$500)-MIN(ROW('RAW DATA'!$AA$2:$AA$500))+1, ""), ROW('DON''T DELETE!'!A1)))</f>
        <v>#NUM!</v>
      </c>
      <c r="R28" s="43" t="e">
        <f>VLOOKUP(Q28,Complete!$A$6:$R$499,2,FALSE)</f>
        <v>#NUM!</v>
      </c>
      <c r="S28" s="43" t="e">
        <f>VLOOKUP(Q28,Complete!$A$6:$R$499,15,FALSE)</f>
        <v>#NUM!</v>
      </c>
      <c r="T28" s="43" t="e">
        <f t="array" ref="T28">INDEX('RAW DATA'!#REF!&amp;'RAW DATA'!$B$2:$B$500, SMALL(IF('DON''T DELETE!'!$D$27='RAW DATA'!$AA$2:$AA$500, ROW('RAW DATA'!$AA$2:$AA$500)-MIN(ROW('RAW DATA'!$AA$2:$AA$500))+1, ""), ROW('DON''T DELETE!'!D1)))</f>
        <v>#NUM!</v>
      </c>
      <c r="U28" s="43" t="e">
        <f>VLOOKUP(T28,Complete!$A$6:$R$499,2,FALSE)</f>
        <v>#NUM!</v>
      </c>
      <c r="V28" s="43" t="e">
        <f>VLOOKUP(T28,Complete!$A$6:$R$499,15,FALSE)</f>
        <v>#NUM!</v>
      </c>
    </row>
    <row r="29" spans="2:22">
      <c r="B29" s="38" t="e">
        <f t="array" ref="B29">INDEX('RAW DATA'!#REF!&amp;'RAW DATA'!$B$2:$B$500, SMALL(IF($B$27='RAW DATA'!$AA$2:$AA$500, ROW('RAW DATA'!$AA$2:$AA$500)-MIN(ROW('RAW DATA'!$AA$2:$AA$500))+1, ""), ROW('DON''T DELETE!'!A2)))</f>
        <v>#NUM!</v>
      </c>
      <c r="C29" s="38" t="e">
        <f t="array" ref="C29">INDEX('RAW DATA'!#REF!&amp;'RAW DATA'!$B$2:$B$500, SMALL(IF($C$27='RAW DATA'!$AA$2:$AA$500, ROW('RAW DATA'!$AA$2:$AA$500)-MIN(ROW('RAW DATA'!$AA$2:$AA$500))+1, ""), ROW('DON''T DELETE!'!B2)))</f>
        <v>#NUM!</v>
      </c>
      <c r="D29" s="38" t="e">
        <f t="array" ref="D29">INDEX('RAW DATA'!#REF!&amp;'RAW DATA'!$B$2:$B$500, SMALL(IF($D$27='RAW DATA'!$AA$2:$AA$500, ROW('RAW DATA'!$AA$2:$AA$500)-MIN(ROW('RAW DATA'!$AA$2:$AA$500))+1, ""), ROW('DON''T DELETE!'!C2)))</f>
        <v>#NUM!</v>
      </c>
      <c r="E29" s="38"/>
      <c r="F29" s="38" t="str">
        <f t="shared" ref="F29:F81" si="0">IF(ISERROR(B29),"",B29)</f>
        <v/>
      </c>
      <c r="G29" s="38" t="str">
        <f t="shared" ref="G29:G81" si="1">IF(ISERROR(C29),"",C29)</f>
        <v/>
      </c>
      <c r="H29" s="38" t="str">
        <f t="shared" ref="H29:H81" si="2">IF(ISERROR(D29),"",D29)</f>
        <v/>
      </c>
      <c r="J29" s="42" t="e">
        <f ca="1">_xludf.Concat(G28:G200,",")</f>
        <v>#NAME?</v>
      </c>
      <c r="K29" s="38"/>
      <c r="N29" s="43" t="e">
        <f t="array" ref="N29">INDEX('RAW DATA'!#REF!&amp;'RAW DATA'!$B$2:$B$500, SMALL(IF('DON''T DELETE!'!$B$27='RAW DATA'!$AA$2:$AA$500, ROW('RAW DATA'!$AA$2:$AA$500)-MIN(ROW('RAW DATA'!$AA$2:$AA$500))+1, ""), ROW('DON''T DELETE!'!A2)))</f>
        <v>#NUM!</v>
      </c>
      <c r="O29" s="43" t="e">
        <f>VLOOKUP(N29,Complete!$A$6:$R$499,2,FALSE)</f>
        <v>#NUM!</v>
      </c>
      <c r="P29" s="43" t="e">
        <f>VLOOKUP(N29,Complete!$A$6:$R$499,15,FALSE)</f>
        <v>#NUM!</v>
      </c>
      <c r="Q29" s="43" t="e">
        <f t="array" ref="Q29">INDEX('RAW DATA'!#REF!&amp;'RAW DATA'!$B$2:$B$500, SMALL(IF('DON''T DELETE!'!$C$27='RAW DATA'!$AA$2:$AA$500, ROW('RAW DATA'!$AA$2:$AA$500)-MIN(ROW('RAW DATA'!$AA$2:$AA$500))+1, ""), ROW('DON''T DELETE!'!A2)))</f>
        <v>#NUM!</v>
      </c>
      <c r="R29" s="43" t="e">
        <f>VLOOKUP(Q29,Complete!$A$6:$R$499,2,FALSE)</f>
        <v>#NUM!</v>
      </c>
      <c r="S29" s="43" t="e">
        <f>VLOOKUP(Q29,Complete!$A$6:$R$499,15,FALSE)</f>
        <v>#NUM!</v>
      </c>
      <c r="T29" s="43" t="e">
        <f t="array" ref="T29">INDEX('RAW DATA'!#REF!&amp;'RAW DATA'!$B$2:$B$500, SMALL(IF('DON''T DELETE!'!$D$27='RAW DATA'!$AA$2:$AA$500, ROW('RAW DATA'!$AA$2:$AA$500)-MIN(ROW('RAW DATA'!$AA$2:$AA$500))+1, ""), ROW('DON''T DELETE!'!D2)))</f>
        <v>#NUM!</v>
      </c>
      <c r="U29" s="43" t="e">
        <f>VLOOKUP(T29,Complete!$A$6:$R$499,2,FALSE)</f>
        <v>#NUM!</v>
      </c>
      <c r="V29" s="43" t="e">
        <f>VLOOKUP(T29,Complete!$A$6:$R$499,15,FALSE)</f>
        <v>#NUM!</v>
      </c>
    </row>
    <row r="30" spans="2:22">
      <c r="B30" s="38" t="e">
        <f t="array" ref="B30">INDEX('RAW DATA'!#REF!&amp;'RAW DATA'!$B$2:$B$500, SMALL(IF($B$27='RAW DATA'!$AA$2:$AA$500, ROW('RAW DATA'!$AA$2:$AA$500)-MIN(ROW('RAW DATA'!$AA$2:$AA$500))+1, ""), ROW('DON''T DELETE!'!A3)))</f>
        <v>#NUM!</v>
      </c>
      <c r="C30" s="38" t="e">
        <f t="array" ref="C30">INDEX('RAW DATA'!#REF!&amp;'RAW DATA'!$B$2:$B$500, SMALL(IF($C$27='RAW DATA'!$AA$2:$AA$500, ROW('RAW DATA'!$AA$2:$AA$500)-MIN(ROW('RAW DATA'!$AA$2:$AA$500))+1, ""), ROW('DON''T DELETE!'!B3)))</f>
        <v>#NUM!</v>
      </c>
      <c r="D30" s="38" t="e">
        <f t="array" ref="D30">INDEX('RAW DATA'!#REF!&amp;'RAW DATA'!$B$2:$B$500, SMALL(IF($D$27='RAW DATA'!$AA$2:$AA$500, ROW('RAW DATA'!$AA$2:$AA$500)-MIN(ROW('RAW DATA'!$AA$2:$AA$500))+1, ""), ROW('DON''T DELETE!'!C3)))</f>
        <v>#NUM!</v>
      </c>
      <c r="E30" s="38"/>
      <c r="F30" s="38" t="str">
        <f t="shared" si="0"/>
        <v/>
      </c>
      <c r="G30" s="38" t="str">
        <f t="shared" si="1"/>
        <v/>
      </c>
      <c r="H30" s="38" t="str">
        <f t="shared" si="2"/>
        <v/>
      </c>
      <c r="J30" s="42" t="e">
        <f ca="1">_xludf.Concat(H28:H200,",")</f>
        <v>#NAME?</v>
      </c>
      <c r="K30" s="38"/>
      <c r="N30" s="43" t="e">
        <f t="array" ref="N30">INDEX('RAW DATA'!#REF!&amp;'RAW DATA'!$B$2:$B$500, SMALL(IF('DON''T DELETE!'!$B$27='RAW DATA'!$AA$2:$AA$500, ROW('RAW DATA'!$AA$2:$AA$500)-MIN(ROW('RAW DATA'!$AA$2:$AA$500))+1, ""), ROW('DON''T DELETE!'!A3)))</f>
        <v>#NUM!</v>
      </c>
      <c r="O30" s="43" t="e">
        <f>VLOOKUP(N30,Complete!$A$6:$R$499,2,FALSE)</f>
        <v>#NUM!</v>
      </c>
      <c r="P30" s="43" t="e">
        <f>VLOOKUP(N30,Complete!$A$6:$R$499,15,FALSE)</f>
        <v>#NUM!</v>
      </c>
      <c r="Q30" s="43" t="e">
        <f t="array" ref="Q30">INDEX('RAW DATA'!#REF!&amp;'RAW DATA'!$B$2:$B$500, SMALL(IF('DON''T DELETE!'!$C$27='RAW DATA'!$AA$2:$AA$500, ROW('RAW DATA'!$AA$2:$AA$500)-MIN(ROW('RAW DATA'!$AA$2:$AA$500))+1, ""), ROW('DON''T DELETE!'!A3)))</f>
        <v>#NUM!</v>
      </c>
      <c r="R30" s="43" t="e">
        <f>VLOOKUP(Q30,Complete!$A$6:$R$499,2,FALSE)</f>
        <v>#NUM!</v>
      </c>
      <c r="S30" s="43" t="e">
        <f>VLOOKUP(Q30,Complete!$A$6:$R$499,15,FALSE)</f>
        <v>#NUM!</v>
      </c>
      <c r="T30" s="43" t="e">
        <f t="array" ref="T30">INDEX('RAW DATA'!#REF!&amp;'RAW DATA'!$B$2:$B$500, SMALL(IF('DON''T DELETE!'!$D$27='RAW DATA'!$AA$2:$AA$500, ROW('RAW DATA'!$AA$2:$AA$500)-MIN(ROW('RAW DATA'!$AA$2:$AA$500))+1, ""), ROW('DON''T DELETE!'!D3)))</f>
        <v>#NUM!</v>
      </c>
      <c r="U30" s="43" t="e">
        <f>VLOOKUP(T30,Complete!$A$6:$R$499,2,FALSE)</f>
        <v>#NUM!</v>
      </c>
      <c r="V30" s="43" t="e">
        <f>VLOOKUP(T30,Complete!$A$6:$R$499,15,FALSE)</f>
        <v>#NUM!</v>
      </c>
    </row>
    <row r="31" spans="2:22">
      <c r="B31" s="38" t="e">
        <f t="array" ref="B31">INDEX('RAW DATA'!#REF!&amp;'RAW DATA'!$B$2:$B$500, SMALL(IF($B$27='RAW DATA'!$AA$2:$AA$500, ROW('RAW DATA'!$AA$2:$AA$500)-MIN(ROW('RAW DATA'!$AA$2:$AA$500))+1, ""), ROW('DON''T DELETE!'!A4)))</f>
        <v>#NUM!</v>
      </c>
      <c r="C31" s="38" t="e">
        <f t="array" ref="C31">INDEX('RAW DATA'!#REF!&amp;'RAW DATA'!$B$2:$B$500, SMALL(IF($C$27='RAW DATA'!$AA$2:$AA$500, ROW('RAW DATA'!$AA$2:$AA$500)-MIN(ROW('RAW DATA'!$AA$2:$AA$500))+1, ""), ROW('DON''T DELETE!'!B4)))</f>
        <v>#NUM!</v>
      </c>
      <c r="D31" s="38" t="e">
        <f t="array" ref="D31">INDEX('RAW DATA'!#REF!&amp;'RAW DATA'!$B$2:$B$500, SMALL(IF($D$27='RAW DATA'!$AA$2:$AA$500, ROW('RAW DATA'!$AA$2:$AA$500)-MIN(ROW('RAW DATA'!$AA$2:$AA$500))+1, ""), ROW('DON''T DELETE!'!C4)))</f>
        <v>#NUM!</v>
      </c>
      <c r="F31" s="38" t="str">
        <f t="shared" si="0"/>
        <v/>
      </c>
      <c r="G31" s="38" t="str">
        <f t="shared" si="1"/>
        <v/>
      </c>
      <c r="H31" s="38" t="str">
        <f t="shared" si="2"/>
        <v/>
      </c>
      <c r="N31" s="43" t="e">
        <f t="array" ref="N31">INDEX('RAW DATA'!#REF!&amp;'RAW DATA'!$B$2:$B$500, SMALL(IF('DON''T DELETE!'!$B$27='RAW DATA'!$AA$2:$AA$500, ROW('RAW DATA'!$AA$2:$AA$500)-MIN(ROW('RAW DATA'!$AA$2:$AA$500))+1, ""), ROW('DON''T DELETE!'!A4)))</f>
        <v>#NUM!</v>
      </c>
      <c r="O31" s="43" t="e">
        <f>VLOOKUP(N31,Complete!$A$6:$R$499,2,FALSE)</f>
        <v>#NUM!</v>
      </c>
      <c r="P31" s="43" t="e">
        <f>VLOOKUP(N31,Complete!$A$6:$R$499,15,FALSE)</f>
        <v>#NUM!</v>
      </c>
      <c r="Q31" s="43" t="e">
        <f t="array" ref="Q31">INDEX('RAW DATA'!#REF!&amp;'RAW DATA'!$B$2:$B$500, SMALL(IF('DON''T DELETE!'!$C$27='RAW DATA'!$AA$2:$AA$500, ROW('RAW DATA'!$AA$2:$AA$500)-MIN(ROW('RAW DATA'!$AA$2:$AA$500))+1, ""), ROW('DON''T DELETE!'!A4)))</f>
        <v>#NUM!</v>
      </c>
      <c r="R31" s="43" t="e">
        <f>VLOOKUP(Q31,Complete!$A$6:$R$499,2,FALSE)</f>
        <v>#NUM!</v>
      </c>
      <c r="S31" s="43" t="e">
        <f>VLOOKUP(Q31,Complete!$A$6:$R$499,15,FALSE)</f>
        <v>#NUM!</v>
      </c>
      <c r="T31" s="43" t="e">
        <f t="array" ref="T31">INDEX('RAW DATA'!#REF!&amp;'RAW DATA'!$B$2:$B$500, SMALL(IF('DON''T DELETE!'!$D$27='RAW DATA'!$AA$2:$AA$500, ROW('RAW DATA'!$AA$2:$AA$500)-MIN(ROW('RAW DATA'!$AA$2:$AA$500))+1, ""), ROW('DON''T DELETE!'!D4)))</f>
        <v>#NUM!</v>
      </c>
      <c r="U31" s="43" t="e">
        <f>VLOOKUP(T31,Complete!$A$6:$R$499,2,FALSE)</f>
        <v>#NUM!</v>
      </c>
      <c r="V31" s="43" t="e">
        <f>VLOOKUP(T31,Complete!$A$6:$R$499,15,FALSE)</f>
        <v>#NUM!</v>
      </c>
    </row>
    <row r="32" spans="2:22">
      <c r="B32" s="38" t="e">
        <f t="array" ref="B32">INDEX('RAW DATA'!#REF!&amp;'RAW DATA'!$B$2:$B$500, SMALL(IF($B$27='RAW DATA'!$AA$2:$AA$500, ROW('RAW DATA'!$AA$2:$AA$500)-MIN(ROW('RAW DATA'!$AA$2:$AA$500))+1, ""), ROW('DON''T DELETE!'!A5)))</f>
        <v>#NUM!</v>
      </c>
      <c r="C32" s="38" t="e">
        <f t="array" ref="C32">INDEX('RAW DATA'!#REF!&amp;'RAW DATA'!$B$2:$B$500, SMALL(IF($C$27='RAW DATA'!$AA$2:$AA$500, ROW('RAW DATA'!$AA$2:$AA$500)-MIN(ROW('RAW DATA'!$AA$2:$AA$500))+1, ""), ROW('DON''T DELETE!'!B5)))</f>
        <v>#NUM!</v>
      </c>
      <c r="D32" s="38" t="e">
        <f t="array" ref="D32">INDEX('RAW DATA'!#REF!&amp;'RAW DATA'!$B$2:$B$500, SMALL(IF($D$27='RAW DATA'!$AA$2:$AA$500, ROW('RAW DATA'!$AA$2:$AA$500)-MIN(ROW('RAW DATA'!$AA$2:$AA$500))+1, ""), ROW('DON''T DELETE!'!C5)))</f>
        <v>#NUM!</v>
      </c>
      <c r="F32" s="38" t="str">
        <f t="shared" si="0"/>
        <v/>
      </c>
      <c r="G32" s="38" t="str">
        <f t="shared" si="1"/>
        <v/>
      </c>
      <c r="H32" s="38" t="str">
        <f t="shared" si="2"/>
        <v/>
      </c>
      <c r="N32" s="43" t="e">
        <f t="array" ref="N32">INDEX('RAW DATA'!#REF!&amp;'RAW DATA'!$B$2:$B$500, SMALL(IF('DON''T DELETE!'!$B$27='RAW DATA'!$AA$2:$AA$500, ROW('RAW DATA'!$AA$2:$AA$500)-MIN(ROW('RAW DATA'!$AA$2:$AA$500))+1, ""), ROW('DON''T DELETE!'!A5)))</f>
        <v>#NUM!</v>
      </c>
      <c r="O32" s="43" t="e">
        <f>VLOOKUP(N32,Complete!$A$6:$R$499,2,FALSE)</f>
        <v>#NUM!</v>
      </c>
      <c r="P32" s="43" t="e">
        <f>VLOOKUP(N32,Complete!$A$6:$R$499,15,FALSE)</f>
        <v>#NUM!</v>
      </c>
      <c r="Q32" s="43" t="e">
        <f t="array" ref="Q32">INDEX('RAW DATA'!#REF!&amp;'RAW DATA'!$B$2:$B$500, SMALL(IF('DON''T DELETE!'!$C$27='RAW DATA'!$AA$2:$AA$500, ROW('RAW DATA'!$AA$2:$AA$500)-MIN(ROW('RAW DATA'!$AA$2:$AA$500))+1, ""), ROW('DON''T DELETE!'!A5)))</f>
        <v>#NUM!</v>
      </c>
      <c r="R32" s="43" t="e">
        <f>VLOOKUP(Q32,Complete!$A$6:$R$499,2,FALSE)</f>
        <v>#NUM!</v>
      </c>
      <c r="S32" s="43" t="e">
        <f>VLOOKUP(Q32,Complete!$A$6:$R$499,15,FALSE)</f>
        <v>#NUM!</v>
      </c>
      <c r="T32" s="43" t="e">
        <f t="array" ref="T32">INDEX('RAW DATA'!#REF!&amp;'RAW DATA'!$B$2:$B$500, SMALL(IF('DON''T DELETE!'!$D$27='RAW DATA'!$AA$2:$AA$500, ROW('RAW DATA'!$AA$2:$AA$500)-MIN(ROW('RAW DATA'!$AA$2:$AA$500))+1, ""), ROW('DON''T DELETE!'!D5)))</f>
        <v>#NUM!</v>
      </c>
      <c r="U32" s="43" t="e">
        <f>VLOOKUP(T32,Complete!$A$6:$R$499,2,FALSE)</f>
        <v>#NUM!</v>
      </c>
      <c r="V32" s="43" t="e">
        <f>VLOOKUP(T32,Complete!$A$6:$R$499,15,FALSE)</f>
        <v>#NUM!</v>
      </c>
    </row>
    <row r="33" spans="2:22">
      <c r="B33" s="38" t="e">
        <f t="array" ref="B33">INDEX('RAW DATA'!#REF!&amp;'RAW DATA'!$B$2:$B$500, SMALL(IF($B$27='RAW DATA'!$AA$2:$AA$500, ROW('RAW DATA'!$AA$2:$AA$500)-MIN(ROW('RAW DATA'!$AA$2:$AA$500))+1, ""), ROW('DON''T DELETE!'!A6)))</f>
        <v>#NUM!</v>
      </c>
      <c r="C33" s="38" t="e">
        <f t="array" ref="C33">INDEX('RAW DATA'!#REF!&amp;'RAW DATA'!$B$2:$B$500, SMALL(IF($C$27='RAW DATA'!$AA$2:$AA$500, ROW('RAW DATA'!$AA$2:$AA$500)-MIN(ROW('RAW DATA'!$AA$2:$AA$500))+1, ""), ROW('DON''T DELETE!'!B6)))</f>
        <v>#NUM!</v>
      </c>
      <c r="D33" s="38" t="e">
        <f t="array" ref="D33">INDEX('RAW DATA'!#REF!&amp;'RAW DATA'!$B$2:$B$500, SMALL(IF($D$27='RAW DATA'!$AA$2:$AA$500, ROW('RAW DATA'!$AA$2:$AA$500)-MIN(ROW('RAW DATA'!$AA$2:$AA$500))+1, ""), ROW('DON''T DELETE!'!C6)))</f>
        <v>#NUM!</v>
      </c>
      <c r="F33" s="38" t="str">
        <f t="shared" si="0"/>
        <v/>
      </c>
      <c r="G33" s="38" t="str">
        <f t="shared" si="1"/>
        <v/>
      </c>
      <c r="H33" s="38" t="str">
        <f t="shared" si="2"/>
        <v/>
      </c>
      <c r="N33" s="43" t="e">
        <f t="array" ref="N33">INDEX('RAW DATA'!#REF!&amp;'RAW DATA'!$B$2:$B$500, SMALL(IF('DON''T DELETE!'!$B$27='RAW DATA'!$AA$2:$AA$500, ROW('RAW DATA'!$AA$2:$AA$500)-MIN(ROW('RAW DATA'!$AA$2:$AA$500))+1, ""), ROW('DON''T DELETE!'!A6)))</f>
        <v>#NUM!</v>
      </c>
      <c r="O33" s="43" t="e">
        <f>VLOOKUP(N33,Complete!$A$6:$R$499,2,FALSE)</f>
        <v>#NUM!</v>
      </c>
      <c r="P33" s="43" t="e">
        <f>VLOOKUP(N33,Complete!$A$6:$R$499,15,FALSE)</f>
        <v>#NUM!</v>
      </c>
      <c r="Q33" s="43" t="e">
        <f t="array" ref="Q33">INDEX('RAW DATA'!#REF!&amp;'RAW DATA'!$B$2:$B$500, SMALL(IF('DON''T DELETE!'!$C$27='RAW DATA'!$AA$2:$AA$500, ROW('RAW DATA'!$AA$2:$AA$500)-MIN(ROW('RAW DATA'!$AA$2:$AA$500))+1, ""), ROW('DON''T DELETE!'!A6)))</f>
        <v>#NUM!</v>
      </c>
      <c r="R33" s="43" t="e">
        <f>VLOOKUP(Q33,Complete!$A$6:$R$499,2,FALSE)</f>
        <v>#NUM!</v>
      </c>
      <c r="S33" s="43" t="e">
        <f>VLOOKUP(Q33,Complete!$A$6:$R$499,15,FALSE)</f>
        <v>#NUM!</v>
      </c>
      <c r="T33" s="43" t="e">
        <f t="array" ref="T33">INDEX('RAW DATA'!#REF!&amp;'RAW DATA'!$B$2:$B$500, SMALL(IF('DON''T DELETE!'!$D$27='RAW DATA'!$AA$2:$AA$500, ROW('RAW DATA'!$AA$2:$AA$500)-MIN(ROW('RAW DATA'!$AA$2:$AA$500))+1, ""), ROW('DON''T DELETE!'!D6)))</f>
        <v>#NUM!</v>
      </c>
      <c r="U33" s="43" t="e">
        <f>VLOOKUP(T33,Complete!$A$6:$R$499,2,FALSE)</f>
        <v>#NUM!</v>
      </c>
      <c r="V33" s="43" t="e">
        <f>VLOOKUP(T33,Complete!$A$6:$R$499,15,FALSE)</f>
        <v>#NUM!</v>
      </c>
    </row>
    <row r="34" spans="2:22">
      <c r="B34" s="38" t="e">
        <f t="array" ref="B34">INDEX('RAW DATA'!#REF!&amp;'RAW DATA'!$B$2:$B$500, SMALL(IF($B$27='RAW DATA'!$AA$2:$AA$500, ROW('RAW DATA'!$AA$2:$AA$500)-MIN(ROW('RAW DATA'!$AA$2:$AA$500))+1, ""), ROW('DON''T DELETE!'!A7)))</f>
        <v>#NUM!</v>
      </c>
      <c r="C34" s="38" t="e">
        <f t="array" ref="C34">INDEX('RAW DATA'!#REF!&amp;'RAW DATA'!$B$2:$B$500, SMALL(IF($C$27='RAW DATA'!$AA$2:$AA$500, ROW('RAW DATA'!$AA$2:$AA$500)-MIN(ROW('RAW DATA'!$AA$2:$AA$500))+1, ""), ROW('DON''T DELETE!'!B7)))</f>
        <v>#NUM!</v>
      </c>
      <c r="D34" s="38" t="e">
        <f t="array" ref="D34">INDEX('RAW DATA'!#REF!&amp;'RAW DATA'!$B$2:$B$500, SMALL(IF($D$27='RAW DATA'!$AA$2:$AA$500, ROW('RAW DATA'!$AA$2:$AA$500)-MIN(ROW('RAW DATA'!$AA$2:$AA$500))+1, ""), ROW('DON''T DELETE!'!C7)))</f>
        <v>#NUM!</v>
      </c>
      <c r="F34" s="38" t="str">
        <f t="shared" si="0"/>
        <v/>
      </c>
      <c r="G34" s="38" t="str">
        <f t="shared" si="1"/>
        <v/>
      </c>
      <c r="H34" s="38" t="str">
        <f t="shared" si="2"/>
        <v/>
      </c>
      <c r="N34" s="43" t="e">
        <f t="array" ref="N34">INDEX('RAW DATA'!#REF!&amp;'RAW DATA'!$B$2:$B$500, SMALL(IF('DON''T DELETE!'!$B$27='RAW DATA'!$AA$2:$AA$500, ROW('RAW DATA'!$AA$2:$AA$500)-MIN(ROW('RAW DATA'!$AA$2:$AA$500))+1, ""), ROW('DON''T DELETE!'!A7)))</f>
        <v>#NUM!</v>
      </c>
      <c r="O34" s="43" t="e">
        <f>VLOOKUP(N34,Complete!$A$6:$R$499,2,FALSE)</f>
        <v>#NUM!</v>
      </c>
      <c r="P34" s="43" t="e">
        <f>VLOOKUP(N34,Complete!$A$6:$R$499,15,FALSE)</f>
        <v>#NUM!</v>
      </c>
      <c r="Q34" s="43" t="e">
        <f t="array" ref="Q34">INDEX('RAW DATA'!#REF!&amp;'RAW DATA'!$B$2:$B$500, SMALL(IF('DON''T DELETE!'!$C$27='RAW DATA'!$AA$2:$AA$500, ROW('RAW DATA'!$AA$2:$AA$500)-MIN(ROW('RAW DATA'!$AA$2:$AA$500))+1, ""), ROW('DON''T DELETE!'!A7)))</f>
        <v>#NUM!</v>
      </c>
      <c r="R34" s="43" t="e">
        <f>VLOOKUP(Q34,Complete!$A$6:$R$499,2,FALSE)</f>
        <v>#NUM!</v>
      </c>
      <c r="S34" s="43" t="e">
        <f>VLOOKUP(Q34,Complete!$A$6:$R$499,15,FALSE)</f>
        <v>#NUM!</v>
      </c>
      <c r="T34" s="43" t="e">
        <f t="array" ref="T34">INDEX('RAW DATA'!#REF!&amp;'RAW DATA'!$B$2:$B$500, SMALL(IF('DON''T DELETE!'!$D$27='RAW DATA'!$AA$2:$AA$500, ROW('RAW DATA'!$AA$2:$AA$500)-MIN(ROW('RAW DATA'!$AA$2:$AA$500))+1, ""), ROW('DON''T DELETE!'!D7)))</f>
        <v>#NUM!</v>
      </c>
      <c r="U34" s="43" t="e">
        <f>VLOOKUP(T34,Complete!$A$6:$R$499,2,FALSE)</f>
        <v>#NUM!</v>
      </c>
      <c r="V34" s="43" t="e">
        <f>VLOOKUP(T34,Complete!$A$6:$R$499,15,FALSE)</f>
        <v>#NUM!</v>
      </c>
    </row>
    <row r="35" spans="2:22">
      <c r="B35" s="38" t="e">
        <f t="array" ref="B35">INDEX('RAW DATA'!#REF!&amp;'RAW DATA'!$B$2:$B$500, SMALL(IF($B$27='RAW DATA'!$AA$2:$AA$500, ROW('RAW DATA'!$AA$2:$AA$500)-MIN(ROW('RAW DATA'!$AA$2:$AA$500))+1, ""), ROW('DON''T DELETE!'!A8)))</f>
        <v>#NUM!</v>
      </c>
      <c r="C35" s="38" t="e">
        <f t="array" ref="C35">INDEX('RAW DATA'!#REF!&amp;'RAW DATA'!$B$2:$B$500, SMALL(IF($C$27='RAW DATA'!$AA$2:$AA$500, ROW('RAW DATA'!$AA$2:$AA$500)-MIN(ROW('RAW DATA'!$AA$2:$AA$500))+1, ""), ROW('DON''T DELETE!'!B8)))</f>
        <v>#NUM!</v>
      </c>
      <c r="D35" s="38" t="e">
        <f t="array" ref="D35">INDEX('RAW DATA'!#REF!&amp;'RAW DATA'!$B$2:$B$500, SMALL(IF($D$27='RAW DATA'!$AA$2:$AA$500, ROW('RAW DATA'!$AA$2:$AA$500)-MIN(ROW('RAW DATA'!$AA$2:$AA$500))+1, ""), ROW('DON''T DELETE!'!C8)))</f>
        <v>#NUM!</v>
      </c>
      <c r="F35" s="38" t="str">
        <f t="shared" si="0"/>
        <v/>
      </c>
      <c r="G35" s="38" t="str">
        <f t="shared" si="1"/>
        <v/>
      </c>
      <c r="H35" s="38" t="str">
        <f t="shared" si="2"/>
        <v/>
      </c>
      <c r="N35" s="43" t="e">
        <f t="array" ref="N35">INDEX('RAW DATA'!#REF!&amp;'RAW DATA'!$B$2:$B$500, SMALL(IF('DON''T DELETE!'!$B$27='RAW DATA'!$AA$2:$AA$500, ROW('RAW DATA'!$AA$2:$AA$500)-MIN(ROW('RAW DATA'!$AA$2:$AA$500))+1, ""), ROW('DON''T DELETE!'!A8)))</f>
        <v>#NUM!</v>
      </c>
      <c r="O35" s="43" t="e">
        <f>VLOOKUP(N35,Complete!$A$6:$R$499,2,FALSE)</f>
        <v>#NUM!</v>
      </c>
      <c r="P35" s="43" t="e">
        <f>VLOOKUP(N35,Complete!$A$6:$R$499,15,FALSE)</f>
        <v>#NUM!</v>
      </c>
      <c r="Q35" s="43" t="e">
        <f t="array" ref="Q35">INDEX('RAW DATA'!#REF!&amp;'RAW DATA'!$B$2:$B$500, SMALL(IF('DON''T DELETE!'!$C$27='RAW DATA'!$AA$2:$AA$500, ROW('RAW DATA'!$AA$2:$AA$500)-MIN(ROW('RAW DATA'!$AA$2:$AA$500))+1, ""), ROW('DON''T DELETE!'!A8)))</f>
        <v>#NUM!</v>
      </c>
      <c r="R35" s="43" t="e">
        <f>VLOOKUP(Q35,Complete!$A$6:$R$499,2,FALSE)</f>
        <v>#NUM!</v>
      </c>
      <c r="S35" s="43" t="e">
        <f>VLOOKUP(Q35,Complete!$A$6:$R$499,15,FALSE)</f>
        <v>#NUM!</v>
      </c>
      <c r="T35" s="43" t="e">
        <f t="array" ref="T35">INDEX('RAW DATA'!#REF!&amp;'RAW DATA'!$B$2:$B$500, SMALL(IF('DON''T DELETE!'!$D$27='RAW DATA'!$AA$2:$AA$500, ROW('RAW DATA'!$AA$2:$AA$500)-MIN(ROW('RAW DATA'!$AA$2:$AA$500))+1, ""), ROW('DON''T DELETE!'!D8)))</f>
        <v>#NUM!</v>
      </c>
      <c r="U35" s="43" t="e">
        <f>VLOOKUP(T35,Complete!$A$6:$R$499,2,FALSE)</f>
        <v>#NUM!</v>
      </c>
      <c r="V35" s="43" t="e">
        <f>VLOOKUP(T35,Complete!$A$6:$R$499,15,FALSE)</f>
        <v>#NUM!</v>
      </c>
    </row>
    <row r="36" spans="2:22">
      <c r="B36" s="38" t="e">
        <f t="array" ref="B36">INDEX('RAW DATA'!#REF!&amp;'RAW DATA'!$B$2:$B$500, SMALL(IF($B$27='RAW DATA'!$AA$2:$AA$500, ROW('RAW DATA'!$AA$2:$AA$500)-MIN(ROW('RAW DATA'!$AA$2:$AA$500))+1, ""), ROW('DON''T DELETE!'!A9)))</f>
        <v>#NUM!</v>
      </c>
      <c r="C36" s="38" t="e">
        <f t="array" ref="C36">INDEX('RAW DATA'!#REF!&amp;'RAW DATA'!$B$2:$B$500, SMALL(IF($C$27='RAW DATA'!$AA$2:$AA$500, ROW('RAW DATA'!$AA$2:$AA$500)-MIN(ROW('RAW DATA'!$AA$2:$AA$500))+1, ""), ROW('DON''T DELETE!'!B9)))</f>
        <v>#NUM!</v>
      </c>
      <c r="D36" s="38" t="e">
        <f t="array" ref="D36">INDEX('RAW DATA'!#REF!&amp;'RAW DATA'!$B$2:$B$500, SMALL(IF($D$27='RAW DATA'!$AA$2:$AA$500, ROW('RAW DATA'!$AA$2:$AA$500)-MIN(ROW('RAW DATA'!$AA$2:$AA$500))+1, ""), ROW('DON''T DELETE!'!C9)))</f>
        <v>#NUM!</v>
      </c>
      <c r="F36" s="38" t="str">
        <f t="shared" si="0"/>
        <v/>
      </c>
      <c r="G36" s="38" t="str">
        <f t="shared" si="1"/>
        <v/>
      </c>
      <c r="H36" s="38" t="str">
        <f t="shared" si="2"/>
        <v/>
      </c>
      <c r="N36" s="43" t="e">
        <f t="array" ref="N36">INDEX('RAW DATA'!#REF!&amp;'RAW DATA'!$B$2:$B$500, SMALL(IF('DON''T DELETE!'!$B$27='RAW DATA'!$AA$2:$AA$500, ROW('RAW DATA'!$AA$2:$AA$500)-MIN(ROW('RAW DATA'!$AA$2:$AA$500))+1, ""), ROW('DON''T DELETE!'!A9)))</f>
        <v>#NUM!</v>
      </c>
      <c r="O36" s="43" t="e">
        <f>VLOOKUP(N36,Complete!$A$6:$R$499,2,FALSE)</f>
        <v>#NUM!</v>
      </c>
      <c r="P36" s="43" t="e">
        <f>VLOOKUP(N36,Complete!$A$6:$R$499,15,FALSE)</f>
        <v>#NUM!</v>
      </c>
      <c r="Q36" s="43" t="e">
        <f t="array" ref="Q36">INDEX('RAW DATA'!#REF!&amp;'RAW DATA'!$B$2:$B$500, SMALL(IF('DON''T DELETE!'!$C$27='RAW DATA'!$AA$2:$AA$500, ROW('RAW DATA'!$AA$2:$AA$500)-MIN(ROW('RAW DATA'!$AA$2:$AA$500))+1, ""), ROW('DON''T DELETE!'!A9)))</f>
        <v>#NUM!</v>
      </c>
      <c r="R36" s="43" t="e">
        <f>VLOOKUP(Q36,Complete!$A$6:$R$499,2,FALSE)</f>
        <v>#NUM!</v>
      </c>
      <c r="S36" s="43" t="e">
        <f>VLOOKUP(Q36,Complete!$A$6:$R$499,15,FALSE)</f>
        <v>#NUM!</v>
      </c>
      <c r="T36" s="43" t="e">
        <f t="array" ref="T36">INDEX('RAW DATA'!#REF!&amp;'RAW DATA'!$B$2:$B$500, SMALL(IF('DON''T DELETE!'!$D$27='RAW DATA'!$AA$2:$AA$500, ROW('RAW DATA'!$AA$2:$AA$500)-MIN(ROW('RAW DATA'!$AA$2:$AA$500))+1, ""), ROW('DON''T DELETE!'!D9)))</f>
        <v>#NUM!</v>
      </c>
      <c r="U36" s="43" t="e">
        <f>VLOOKUP(T36,Complete!$A$6:$R$499,2,FALSE)</f>
        <v>#NUM!</v>
      </c>
      <c r="V36" s="43" t="e">
        <f>VLOOKUP(T36,Complete!$A$6:$R$499,15,FALSE)</f>
        <v>#NUM!</v>
      </c>
    </row>
    <row r="37" spans="2:22">
      <c r="B37" s="38" t="e">
        <f t="array" ref="B37">INDEX('RAW DATA'!#REF!&amp;'RAW DATA'!$B$2:$B$500, SMALL(IF($B$27='RAW DATA'!$AA$2:$AA$500, ROW('RAW DATA'!$AA$2:$AA$500)-MIN(ROW('RAW DATA'!$AA$2:$AA$500))+1, ""), ROW('DON''T DELETE!'!A10)))</f>
        <v>#NUM!</v>
      </c>
      <c r="C37" s="38" t="e">
        <f t="array" ref="C37">INDEX('RAW DATA'!#REF!&amp;'RAW DATA'!$B$2:$B$500, SMALL(IF($C$27='RAW DATA'!$AA$2:$AA$500, ROW('RAW DATA'!$AA$2:$AA$500)-MIN(ROW('RAW DATA'!$AA$2:$AA$500))+1, ""), ROW('DON''T DELETE!'!B10)))</f>
        <v>#NUM!</v>
      </c>
      <c r="D37" s="38" t="e">
        <f t="array" ref="D37">INDEX('RAW DATA'!#REF!&amp;'RAW DATA'!$B$2:$B$500, SMALL(IF($D$27='RAW DATA'!$AA$2:$AA$500, ROW('RAW DATA'!$AA$2:$AA$500)-MIN(ROW('RAW DATA'!$AA$2:$AA$500))+1, ""), ROW('DON''T DELETE!'!C10)))</f>
        <v>#NUM!</v>
      </c>
      <c r="F37" s="38" t="str">
        <f t="shared" si="0"/>
        <v/>
      </c>
      <c r="G37" s="38" t="str">
        <f t="shared" si="1"/>
        <v/>
      </c>
      <c r="H37" s="38" t="str">
        <f t="shared" si="2"/>
        <v/>
      </c>
      <c r="N37" s="43" t="e">
        <f t="array" ref="N37">INDEX('RAW DATA'!#REF!&amp;'RAW DATA'!$B$2:$B$500, SMALL(IF('DON''T DELETE!'!$B$27='RAW DATA'!$AA$2:$AA$500, ROW('RAW DATA'!$AA$2:$AA$500)-MIN(ROW('RAW DATA'!$AA$2:$AA$500))+1, ""), ROW('DON''T DELETE!'!A10)))</f>
        <v>#NUM!</v>
      </c>
      <c r="O37" s="43" t="e">
        <f>VLOOKUP(N37,Complete!$A$6:$R$499,2,FALSE)</f>
        <v>#NUM!</v>
      </c>
      <c r="P37" s="43" t="e">
        <f>VLOOKUP(N37,Complete!$A$6:$R$499,15,FALSE)</f>
        <v>#NUM!</v>
      </c>
      <c r="Q37" s="43" t="e">
        <f t="array" ref="Q37">INDEX('RAW DATA'!#REF!&amp;'RAW DATA'!$B$2:$B$500, SMALL(IF('DON''T DELETE!'!$C$27='RAW DATA'!$AA$2:$AA$500, ROW('RAW DATA'!$AA$2:$AA$500)-MIN(ROW('RAW DATA'!$AA$2:$AA$500))+1, ""), ROW('DON''T DELETE!'!A10)))</f>
        <v>#NUM!</v>
      </c>
      <c r="R37" s="43" t="e">
        <f>VLOOKUP(Q37,Complete!$A$6:$R$499,2,FALSE)</f>
        <v>#NUM!</v>
      </c>
      <c r="S37" s="43" t="e">
        <f>VLOOKUP(Q37,Complete!$A$6:$R$499,15,FALSE)</f>
        <v>#NUM!</v>
      </c>
      <c r="T37" s="43" t="e">
        <f t="array" ref="T37">INDEX('RAW DATA'!#REF!&amp;'RAW DATA'!$B$2:$B$500, SMALL(IF('DON''T DELETE!'!$D$27='RAW DATA'!$AA$2:$AA$500, ROW('RAW DATA'!$AA$2:$AA$500)-MIN(ROW('RAW DATA'!$AA$2:$AA$500))+1, ""), ROW('DON''T DELETE!'!D10)))</f>
        <v>#NUM!</v>
      </c>
      <c r="U37" s="43" t="e">
        <f>VLOOKUP(T37,Complete!$A$6:$R$499,2,FALSE)</f>
        <v>#NUM!</v>
      </c>
      <c r="V37" s="43" t="e">
        <f>VLOOKUP(T37,Complete!$A$6:$R$499,15,FALSE)</f>
        <v>#NUM!</v>
      </c>
    </row>
    <row r="38" spans="2:22">
      <c r="B38" s="38" t="e">
        <f t="array" ref="B38">INDEX('RAW DATA'!#REF!&amp;'RAW DATA'!$B$2:$B$500, SMALL(IF($B$27='RAW DATA'!$AA$2:$AA$500, ROW('RAW DATA'!$AA$2:$AA$500)-MIN(ROW('RAW DATA'!$AA$2:$AA$500))+1, ""), ROW('DON''T DELETE!'!A11)))</f>
        <v>#NUM!</v>
      </c>
      <c r="C38" s="38" t="e">
        <f t="array" ref="C38">INDEX('RAW DATA'!#REF!&amp;'RAW DATA'!$B$2:$B$500, SMALL(IF($C$27='RAW DATA'!$AA$2:$AA$500, ROW('RAW DATA'!$AA$2:$AA$500)-MIN(ROW('RAW DATA'!$AA$2:$AA$500))+1, ""), ROW('DON''T DELETE!'!B11)))</f>
        <v>#NUM!</v>
      </c>
      <c r="D38" s="38" t="e">
        <f t="array" ref="D38">INDEX('RAW DATA'!#REF!&amp;'RAW DATA'!$B$2:$B$500, SMALL(IF($D$27='RAW DATA'!$AA$2:$AA$500, ROW('RAW DATA'!$AA$2:$AA$500)-MIN(ROW('RAW DATA'!$AA$2:$AA$500))+1, ""), ROW('DON''T DELETE!'!C11)))</f>
        <v>#NUM!</v>
      </c>
      <c r="F38" s="38" t="str">
        <f t="shared" si="0"/>
        <v/>
      </c>
      <c r="G38" s="38" t="str">
        <f t="shared" si="1"/>
        <v/>
      </c>
      <c r="H38" s="38" t="str">
        <f t="shared" si="2"/>
        <v/>
      </c>
      <c r="L38" s="38" t="str">
        <f>IF(ISERROR(B40),"",B40)</f>
        <v/>
      </c>
      <c r="M38" s="38" t="str">
        <f>IF(ISERROR(C40),"",C40)</f>
        <v/>
      </c>
      <c r="N38" s="43" t="e">
        <f t="array" ref="N38">INDEX('RAW DATA'!#REF!&amp;'RAW DATA'!$B$2:$B$500, SMALL(IF('DON''T DELETE!'!$B$27='RAW DATA'!$AA$2:$AA$500, ROW('RAW DATA'!$AA$2:$AA$500)-MIN(ROW('RAW DATA'!$AA$2:$AA$500))+1, ""), ROW('DON''T DELETE!'!A11)))</f>
        <v>#NUM!</v>
      </c>
      <c r="O38" s="43" t="e">
        <f>VLOOKUP(N38,Complete!$A$6:$R$499,2,FALSE)</f>
        <v>#NUM!</v>
      </c>
      <c r="P38" s="43" t="e">
        <f>VLOOKUP(N38,Complete!$A$6:$R$499,15,FALSE)</f>
        <v>#NUM!</v>
      </c>
      <c r="Q38" s="43" t="e">
        <f t="array" ref="Q38">INDEX('RAW DATA'!#REF!&amp;'RAW DATA'!$B$2:$B$500, SMALL(IF('DON''T DELETE!'!$C$27='RAW DATA'!$AA$2:$AA$500, ROW('RAW DATA'!$AA$2:$AA$500)-MIN(ROW('RAW DATA'!$AA$2:$AA$500))+1, ""), ROW('DON''T DELETE!'!A11)))</f>
        <v>#NUM!</v>
      </c>
      <c r="R38" s="43" t="e">
        <f>VLOOKUP(Q38,Complete!$A$6:$R$499,2,FALSE)</f>
        <v>#NUM!</v>
      </c>
      <c r="S38" s="43" t="e">
        <f>VLOOKUP(Q38,Complete!$A$6:$R$499,15,FALSE)</f>
        <v>#NUM!</v>
      </c>
      <c r="T38" s="43" t="e">
        <f t="array" ref="T38">INDEX('RAW DATA'!#REF!&amp;'RAW DATA'!$B$2:$B$500, SMALL(IF('DON''T DELETE!'!$D$27='RAW DATA'!$AA$2:$AA$500, ROW('RAW DATA'!$AA$2:$AA$500)-MIN(ROW('RAW DATA'!$AA$2:$AA$500))+1, ""), ROW('DON''T DELETE!'!D11)))</f>
        <v>#NUM!</v>
      </c>
      <c r="U38" s="43" t="e">
        <f>VLOOKUP(T38,Complete!$A$6:$R$499,2,FALSE)</f>
        <v>#NUM!</v>
      </c>
      <c r="V38" s="43" t="e">
        <f>VLOOKUP(T38,Complete!$A$6:$R$499,15,FALSE)</f>
        <v>#NUM!</v>
      </c>
    </row>
    <row r="39" spans="2:22">
      <c r="B39" s="38" t="e">
        <f t="array" ref="B39">INDEX('RAW DATA'!#REF!&amp;'RAW DATA'!$B$2:$B$500, SMALL(IF($B$27='RAW DATA'!$AA$2:$AA$500, ROW('RAW DATA'!$AA$2:$AA$500)-MIN(ROW('RAW DATA'!$AA$2:$AA$500))+1, ""), ROW('DON''T DELETE!'!A12)))</f>
        <v>#NUM!</v>
      </c>
      <c r="C39" s="38" t="e">
        <f t="array" ref="C39">INDEX('RAW DATA'!#REF!&amp;'RAW DATA'!$B$2:$B$500, SMALL(IF($C$27='RAW DATA'!$AA$2:$AA$500, ROW('RAW DATA'!$AA$2:$AA$500)-MIN(ROW('RAW DATA'!$AA$2:$AA$500))+1, ""), ROW('DON''T DELETE!'!B12)))</f>
        <v>#NUM!</v>
      </c>
      <c r="D39" s="38" t="e">
        <f t="array" ref="D39">INDEX('RAW DATA'!#REF!&amp;'RAW DATA'!$B$2:$B$500, SMALL(IF($D$27='RAW DATA'!$AA$2:$AA$500, ROW('RAW DATA'!$AA$2:$AA$500)-MIN(ROW('RAW DATA'!$AA$2:$AA$500))+1, ""), ROW('DON''T DELETE!'!C12)))</f>
        <v>#NUM!</v>
      </c>
      <c r="F39" s="38" t="str">
        <f t="shared" si="0"/>
        <v/>
      </c>
      <c r="G39" s="38" t="str">
        <f t="shared" si="1"/>
        <v/>
      </c>
      <c r="H39" s="38" t="str">
        <f t="shared" si="2"/>
        <v/>
      </c>
      <c r="N39" s="43" t="e">
        <f t="array" ref="N39">INDEX('RAW DATA'!#REF!&amp;'RAW DATA'!$B$2:$B$500, SMALL(IF('DON''T DELETE!'!$B$27='RAW DATA'!$AA$2:$AA$500, ROW('RAW DATA'!$AA$2:$AA$500)-MIN(ROW('RAW DATA'!$AA$2:$AA$500))+1, ""), ROW('DON''T DELETE!'!A12)))</f>
        <v>#NUM!</v>
      </c>
      <c r="O39" s="43" t="e">
        <f>VLOOKUP(N39,Complete!$A$6:$R$499,2,FALSE)</f>
        <v>#NUM!</v>
      </c>
      <c r="P39" s="43" t="e">
        <f>VLOOKUP(N39,Complete!$A$6:$R$499,15,FALSE)</f>
        <v>#NUM!</v>
      </c>
      <c r="Q39" s="43" t="e">
        <f t="array" ref="Q39">INDEX('RAW DATA'!#REF!&amp;'RAW DATA'!$B$2:$B$500, SMALL(IF('DON''T DELETE!'!$C$27='RAW DATA'!$AA$2:$AA$500, ROW('RAW DATA'!$AA$2:$AA$500)-MIN(ROW('RAW DATA'!$AA$2:$AA$500))+1, ""), ROW('DON''T DELETE!'!A12)))</f>
        <v>#NUM!</v>
      </c>
      <c r="R39" s="43" t="e">
        <f>VLOOKUP(Q39,Complete!$A$6:$R$499,2,FALSE)</f>
        <v>#NUM!</v>
      </c>
      <c r="S39" s="43" t="e">
        <f>VLOOKUP(Q39,Complete!$A$6:$R$499,15,FALSE)</f>
        <v>#NUM!</v>
      </c>
      <c r="T39" s="43" t="e">
        <f t="array" ref="T39">INDEX('RAW DATA'!#REF!&amp;'RAW DATA'!$B$2:$B$500, SMALL(IF('DON''T DELETE!'!$D$27='RAW DATA'!$AA$2:$AA$500, ROW('RAW DATA'!$AA$2:$AA$500)-MIN(ROW('RAW DATA'!$AA$2:$AA$500))+1, ""), ROW('DON''T DELETE!'!D12)))</f>
        <v>#NUM!</v>
      </c>
      <c r="U39" s="43" t="e">
        <f>VLOOKUP(T39,Complete!$A$6:$R$499,2,FALSE)</f>
        <v>#NUM!</v>
      </c>
      <c r="V39" s="43" t="e">
        <f>VLOOKUP(T39,Complete!$A$6:$R$499,15,FALSE)</f>
        <v>#NUM!</v>
      </c>
    </row>
    <row r="40" spans="2:22">
      <c r="B40" s="38" t="e">
        <f t="array" ref="B40">INDEX('RAW DATA'!#REF!&amp;'RAW DATA'!$B$2:$B$500, SMALL(IF($B$27='RAW DATA'!$AA$2:$AA$500, ROW('RAW DATA'!$AA$2:$AA$500)-MIN(ROW('RAW DATA'!$AA$2:$AA$500))+1, ""), ROW('DON''T DELETE!'!A13)))</f>
        <v>#NUM!</v>
      </c>
      <c r="C40" s="38" t="e">
        <f t="array" ref="C40">INDEX('RAW DATA'!#REF!&amp;'RAW DATA'!$B$2:$B$500, SMALL(IF($C$27='RAW DATA'!$AA$2:$AA$500, ROW('RAW DATA'!$AA$2:$AA$500)-MIN(ROW('RAW DATA'!$AA$2:$AA$500))+1, ""), ROW('DON''T DELETE!'!B13)))</f>
        <v>#NUM!</v>
      </c>
      <c r="D40" s="38" t="e">
        <f t="array" ref="D40">INDEX('RAW DATA'!#REF!&amp;'RAW DATA'!$B$2:$B$500, SMALL(IF($D$27='RAW DATA'!$AA$2:$AA$500, ROW('RAW DATA'!$AA$2:$AA$500)-MIN(ROW('RAW DATA'!$AA$2:$AA$500))+1, ""), ROW('DON''T DELETE!'!C13)))</f>
        <v>#NUM!</v>
      </c>
      <c r="F40" s="38" t="str">
        <f t="shared" si="0"/>
        <v/>
      </c>
      <c r="G40" s="38" t="str">
        <f t="shared" si="1"/>
        <v/>
      </c>
      <c r="H40" s="38" t="str">
        <f t="shared" si="2"/>
        <v/>
      </c>
      <c r="N40" s="43" t="e">
        <f t="array" ref="N40">INDEX('RAW DATA'!#REF!&amp;'RAW DATA'!$B$2:$B$500, SMALL(IF('DON''T DELETE!'!$B$27='RAW DATA'!$AA$2:$AA$500, ROW('RAW DATA'!$AA$2:$AA$500)-MIN(ROW('RAW DATA'!$AA$2:$AA$500))+1, ""), ROW('DON''T DELETE!'!A13)))</f>
        <v>#NUM!</v>
      </c>
      <c r="O40" s="43" t="e">
        <f>VLOOKUP(N40,Complete!$A$6:$R$499,2,FALSE)</f>
        <v>#NUM!</v>
      </c>
      <c r="P40" s="43" t="e">
        <f>VLOOKUP(N40,Complete!$A$6:$R$499,15,FALSE)</f>
        <v>#NUM!</v>
      </c>
      <c r="Q40" s="43" t="e">
        <f t="array" ref="Q40">INDEX('RAW DATA'!#REF!&amp;'RAW DATA'!$B$2:$B$500, SMALL(IF('DON''T DELETE!'!$C$27='RAW DATA'!$AA$2:$AA$500, ROW('RAW DATA'!$AA$2:$AA$500)-MIN(ROW('RAW DATA'!$AA$2:$AA$500))+1, ""), ROW('DON''T DELETE!'!A13)))</f>
        <v>#NUM!</v>
      </c>
      <c r="R40" s="43" t="e">
        <f>VLOOKUP(Q40,Complete!$A$6:$R$499,2,FALSE)</f>
        <v>#NUM!</v>
      </c>
      <c r="S40" s="43" t="e">
        <f>VLOOKUP(Q40,Complete!$A$6:$R$499,15,FALSE)</f>
        <v>#NUM!</v>
      </c>
      <c r="T40" s="43" t="e">
        <f t="array" ref="T40">INDEX('RAW DATA'!#REF!&amp;'RAW DATA'!$B$2:$B$500, SMALL(IF('DON''T DELETE!'!$D$27='RAW DATA'!$AA$2:$AA$500, ROW('RAW DATA'!$AA$2:$AA$500)-MIN(ROW('RAW DATA'!$AA$2:$AA$500))+1, ""), ROW('DON''T DELETE!'!D13)))</f>
        <v>#NUM!</v>
      </c>
      <c r="U40" s="43" t="e">
        <f>VLOOKUP(T40,Complete!$A$6:$R$499,2,FALSE)</f>
        <v>#NUM!</v>
      </c>
      <c r="V40" s="43" t="e">
        <f>VLOOKUP(T40,Complete!$A$6:$R$499,15,FALSE)</f>
        <v>#NUM!</v>
      </c>
    </row>
    <row r="41" spans="2:22">
      <c r="B41" s="38" t="e">
        <f t="array" ref="B41">INDEX('RAW DATA'!#REF!&amp;'RAW DATA'!$B$2:$B$500, SMALL(IF($B$27='RAW DATA'!$AA$2:$AA$500, ROW('RAW DATA'!$AA$2:$AA$500)-MIN(ROW('RAW DATA'!$AA$2:$AA$500))+1, ""), ROW('DON''T DELETE!'!A14)))</f>
        <v>#NUM!</v>
      </c>
      <c r="C41" s="38" t="e">
        <f t="array" ref="C41">INDEX('RAW DATA'!#REF!&amp;'RAW DATA'!$B$2:$B$500, SMALL(IF($C$27='RAW DATA'!$AA$2:$AA$500, ROW('RAW DATA'!$AA$2:$AA$500)-MIN(ROW('RAW DATA'!$AA$2:$AA$500))+1, ""), ROW('DON''T DELETE!'!B14)))</f>
        <v>#NUM!</v>
      </c>
      <c r="D41" s="38" t="e">
        <f t="array" ref="D41">INDEX('RAW DATA'!#REF!&amp;'RAW DATA'!$B$2:$B$500, SMALL(IF($D$27='RAW DATA'!$AA$2:$AA$500, ROW('RAW DATA'!$AA$2:$AA$500)-MIN(ROW('RAW DATA'!$AA$2:$AA$500))+1, ""), ROW('DON''T DELETE!'!C14)))</f>
        <v>#NUM!</v>
      </c>
      <c r="F41" s="38" t="str">
        <f t="shared" si="0"/>
        <v/>
      </c>
      <c r="G41" s="38" t="str">
        <f t="shared" si="1"/>
        <v/>
      </c>
      <c r="H41" s="38" t="str">
        <f t="shared" si="2"/>
        <v/>
      </c>
      <c r="N41" s="43" t="e">
        <f t="array" ref="N41">INDEX('RAW DATA'!#REF!&amp;'RAW DATA'!$B$2:$B$500, SMALL(IF('DON''T DELETE!'!$B$27='RAW DATA'!$AA$2:$AA$500, ROW('RAW DATA'!$AA$2:$AA$500)-MIN(ROW('RAW DATA'!$AA$2:$AA$500))+1, ""), ROW('DON''T DELETE!'!A14)))</f>
        <v>#NUM!</v>
      </c>
      <c r="O41" s="43" t="e">
        <f>VLOOKUP(N41,Complete!$A$6:$R$499,2,FALSE)</f>
        <v>#NUM!</v>
      </c>
      <c r="P41" s="43" t="e">
        <f>VLOOKUP(N41,Complete!$A$6:$R$499,15,FALSE)</f>
        <v>#NUM!</v>
      </c>
      <c r="Q41" s="43" t="e">
        <f t="array" ref="Q41">INDEX('RAW DATA'!#REF!&amp;'RAW DATA'!$B$2:$B$500, SMALL(IF('DON''T DELETE!'!$C$27='RAW DATA'!$AA$2:$AA$500, ROW('RAW DATA'!$AA$2:$AA$500)-MIN(ROW('RAW DATA'!$AA$2:$AA$500))+1, ""), ROW('DON''T DELETE!'!A14)))</f>
        <v>#NUM!</v>
      </c>
      <c r="R41" s="43" t="e">
        <f>VLOOKUP(Q41,Complete!$A$6:$R$499,2,FALSE)</f>
        <v>#NUM!</v>
      </c>
      <c r="S41" s="43" t="e">
        <f>VLOOKUP(Q41,Complete!$A$6:$R$499,15,FALSE)</f>
        <v>#NUM!</v>
      </c>
      <c r="T41" s="43" t="e">
        <f t="array" ref="T41">INDEX('RAW DATA'!#REF!&amp;'RAW DATA'!$B$2:$B$500, SMALL(IF('DON''T DELETE!'!$D$27='RAW DATA'!$AA$2:$AA$500, ROW('RAW DATA'!$AA$2:$AA$500)-MIN(ROW('RAW DATA'!$AA$2:$AA$500))+1, ""), ROW('DON''T DELETE!'!D14)))</f>
        <v>#NUM!</v>
      </c>
      <c r="U41" s="43" t="e">
        <f>VLOOKUP(T41,Complete!$A$6:$R$499,2,FALSE)</f>
        <v>#NUM!</v>
      </c>
      <c r="V41" s="43" t="e">
        <f>VLOOKUP(T41,Complete!$A$6:$R$499,15,FALSE)</f>
        <v>#NUM!</v>
      </c>
    </row>
    <row r="42" spans="2:22">
      <c r="B42" s="38" t="e">
        <f t="array" ref="B42">INDEX('RAW DATA'!#REF!&amp;'RAW DATA'!$B$2:$B$500, SMALL(IF($B$27='RAW DATA'!$AA$2:$AA$500, ROW('RAW DATA'!$AA$2:$AA$500)-MIN(ROW('RAW DATA'!$AA$2:$AA$500))+1, ""), ROW('DON''T DELETE!'!A15)))</f>
        <v>#NUM!</v>
      </c>
      <c r="C42" s="38" t="e">
        <f t="array" ref="C42">INDEX('RAW DATA'!#REF!&amp;'RAW DATA'!$B$2:$B$500, SMALL(IF($C$27='RAW DATA'!$AA$2:$AA$500, ROW('RAW DATA'!$AA$2:$AA$500)-MIN(ROW('RAW DATA'!$AA$2:$AA$500))+1, ""), ROW('DON''T DELETE!'!B15)))</f>
        <v>#NUM!</v>
      </c>
      <c r="D42" s="38" t="e">
        <f t="array" ref="D42">INDEX('RAW DATA'!#REF!&amp;'RAW DATA'!$B$2:$B$500, SMALL(IF($D$27='RAW DATA'!$AA$2:$AA$500, ROW('RAW DATA'!$AA$2:$AA$500)-MIN(ROW('RAW DATA'!$AA$2:$AA$500))+1, ""), ROW('DON''T DELETE!'!C15)))</f>
        <v>#NUM!</v>
      </c>
      <c r="F42" s="38" t="str">
        <f t="shared" si="0"/>
        <v/>
      </c>
      <c r="G42" s="38" t="str">
        <f t="shared" si="1"/>
        <v/>
      </c>
      <c r="H42" s="38" t="str">
        <f t="shared" si="2"/>
        <v/>
      </c>
      <c r="N42" s="43" t="e">
        <f t="array" ref="N42">INDEX('RAW DATA'!#REF!&amp;'RAW DATA'!$B$2:$B$500, SMALL(IF('DON''T DELETE!'!$B$27='RAW DATA'!$AA$2:$AA$500, ROW('RAW DATA'!$AA$2:$AA$500)-MIN(ROW('RAW DATA'!$AA$2:$AA$500))+1, ""), ROW('DON''T DELETE!'!A15)))</f>
        <v>#NUM!</v>
      </c>
      <c r="O42" s="43" t="e">
        <f>VLOOKUP(N42,Complete!$A$6:$R$499,2,FALSE)</f>
        <v>#NUM!</v>
      </c>
      <c r="P42" s="43" t="e">
        <f>VLOOKUP(N42,Complete!$A$6:$R$499,15,FALSE)</f>
        <v>#NUM!</v>
      </c>
      <c r="Q42" s="43" t="e">
        <f t="array" ref="Q42">INDEX('RAW DATA'!#REF!&amp;'RAW DATA'!$B$2:$B$500, SMALL(IF('DON''T DELETE!'!$C$27='RAW DATA'!$AA$2:$AA$500, ROW('RAW DATA'!$AA$2:$AA$500)-MIN(ROW('RAW DATA'!$AA$2:$AA$500))+1, ""), ROW('DON''T DELETE!'!A15)))</f>
        <v>#NUM!</v>
      </c>
      <c r="R42" s="43" t="e">
        <f>VLOOKUP(Q42,Complete!$A$6:$R$499,2,FALSE)</f>
        <v>#NUM!</v>
      </c>
      <c r="S42" s="43" t="e">
        <f>VLOOKUP(Q42,Complete!$A$6:$R$499,15,FALSE)</f>
        <v>#NUM!</v>
      </c>
      <c r="T42" s="43" t="e">
        <f t="array" ref="T42">INDEX('RAW DATA'!#REF!&amp;'RAW DATA'!$B$2:$B$500, SMALL(IF('DON''T DELETE!'!$D$27='RAW DATA'!$AA$2:$AA$500, ROW('RAW DATA'!$AA$2:$AA$500)-MIN(ROW('RAW DATA'!$AA$2:$AA$500))+1, ""), ROW('DON''T DELETE!'!D15)))</f>
        <v>#NUM!</v>
      </c>
      <c r="U42" s="43" t="e">
        <f>VLOOKUP(T42,Complete!$A$6:$R$499,2,FALSE)</f>
        <v>#NUM!</v>
      </c>
      <c r="V42" s="43" t="e">
        <f>VLOOKUP(T42,Complete!$A$6:$R$499,15,FALSE)</f>
        <v>#NUM!</v>
      </c>
    </row>
    <row r="43" spans="2:22">
      <c r="B43" s="38" t="e">
        <f t="array" ref="B43">INDEX('RAW DATA'!#REF!&amp;'RAW DATA'!$B$2:$B$500, SMALL(IF($B$27='RAW DATA'!$AA$2:$AA$500, ROW('RAW DATA'!$AA$2:$AA$500)-MIN(ROW('RAW DATA'!$AA$2:$AA$500))+1, ""), ROW('DON''T DELETE!'!A16)))</f>
        <v>#NUM!</v>
      </c>
      <c r="C43" s="38" t="e">
        <f t="array" ref="C43">INDEX('RAW DATA'!#REF!&amp;'RAW DATA'!$B$2:$B$500, SMALL(IF($C$27='RAW DATA'!$AA$2:$AA$500, ROW('RAW DATA'!$AA$2:$AA$500)-MIN(ROW('RAW DATA'!$AA$2:$AA$500))+1, ""), ROW('DON''T DELETE!'!B16)))</f>
        <v>#NUM!</v>
      </c>
      <c r="D43" s="38" t="e">
        <f t="array" ref="D43">INDEX('RAW DATA'!#REF!&amp;'RAW DATA'!$B$2:$B$500, SMALL(IF($D$27='RAW DATA'!$AA$2:$AA$500, ROW('RAW DATA'!$AA$2:$AA$500)-MIN(ROW('RAW DATA'!$AA$2:$AA$500))+1, ""), ROW('DON''T DELETE!'!C16)))</f>
        <v>#NUM!</v>
      </c>
      <c r="F43" s="38" t="str">
        <f t="shared" si="0"/>
        <v/>
      </c>
      <c r="G43" s="38" t="str">
        <f t="shared" si="1"/>
        <v/>
      </c>
      <c r="H43" s="38" t="str">
        <f t="shared" si="2"/>
        <v/>
      </c>
      <c r="N43" s="43" t="e">
        <f t="array" ref="N43">INDEX('RAW DATA'!#REF!&amp;'RAW DATA'!$B$2:$B$500, SMALL(IF('DON''T DELETE!'!$B$27='RAW DATA'!$AA$2:$AA$500, ROW('RAW DATA'!$AA$2:$AA$500)-MIN(ROW('RAW DATA'!$AA$2:$AA$500))+1, ""), ROW('DON''T DELETE!'!A16)))</f>
        <v>#NUM!</v>
      </c>
      <c r="O43" s="43" t="e">
        <f>VLOOKUP(N43,Complete!$A$6:$R$499,2,FALSE)</f>
        <v>#NUM!</v>
      </c>
      <c r="P43" s="43" t="e">
        <f>VLOOKUP(N43,Complete!$A$6:$R$499,15,FALSE)</f>
        <v>#NUM!</v>
      </c>
      <c r="Q43" s="43" t="e">
        <f t="array" ref="Q43">INDEX('RAW DATA'!#REF!&amp;'RAW DATA'!$B$2:$B$500, SMALL(IF('DON''T DELETE!'!$C$27='RAW DATA'!$AA$2:$AA$500, ROW('RAW DATA'!$AA$2:$AA$500)-MIN(ROW('RAW DATA'!$AA$2:$AA$500))+1, ""), ROW('DON''T DELETE!'!A16)))</f>
        <v>#NUM!</v>
      </c>
      <c r="R43" s="43" t="e">
        <f>VLOOKUP(Q43,Complete!$A$6:$R$499,2,FALSE)</f>
        <v>#NUM!</v>
      </c>
      <c r="S43" s="43" t="e">
        <f>VLOOKUP(Q43,Complete!$A$6:$R$499,15,FALSE)</f>
        <v>#NUM!</v>
      </c>
      <c r="T43" s="43" t="e">
        <f t="array" ref="T43">INDEX('RAW DATA'!#REF!&amp;'RAW DATA'!$B$2:$B$500, SMALL(IF('DON''T DELETE!'!$D$27='RAW DATA'!$AA$2:$AA$500, ROW('RAW DATA'!$AA$2:$AA$500)-MIN(ROW('RAW DATA'!$AA$2:$AA$500))+1, ""), ROW('DON''T DELETE!'!D16)))</f>
        <v>#NUM!</v>
      </c>
      <c r="U43" s="43" t="e">
        <f>VLOOKUP(T43,Complete!$A$6:$R$499,2,FALSE)</f>
        <v>#NUM!</v>
      </c>
      <c r="V43" s="43" t="e">
        <f>VLOOKUP(T43,Complete!$A$6:$R$499,15,FALSE)</f>
        <v>#NUM!</v>
      </c>
    </row>
    <row r="44" spans="2:22">
      <c r="B44" s="38" t="e">
        <f t="array" ref="B44">INDEX('RAW DATA'!#REF!&amp;'RAW DATA'!$B$2:$B$500, SMALL(IF($B$27='RAW DATA'!$AA$2:$AA$500, ROW('RAW DATA'!$AA$2:$AA$500)-MIN(ROW('RAW DATA'!$AA$2:$AA$500))+1, ""), ROW('DON''T DELETE!'!A17)))</f>
        <v>#NUM!</v>
      </c>
      <c r="C44" s="38" t="e">
        <f t="array" ref="C44">INDEX('RAW DATA'!#REF!&amp;'RAW DATA'!$B$2:$B$500, SMALL(IF($C$27='RAW DATA'!$AA$2:$AA$500, ROW('RAW DATA'!$AA$2:$AA$500)-MIN(ROW('RAW DATA'!$AA$2:$AA$500))+1, ""), ROW('DON''T DELETE!'!B17)))</f>
        <v>#NUM!</v>
      </c>
      <c r="D44" s="38" t="e">
        <f t="array" ref="D44">INDEX('RAW DATA'!#REF!&amp;'RAW DATA'!$B$2:$B$500, SMALL(IF($D$27='RAW DATA'!$AA$2:$AA$500, ROW('RAW DATA'!$AA$2:$AA$500)-MIN(ROW('RAW DATA'!$AA$2:$AA$500))+1, ""), ROW('DON''T DELETE!'!C17)))</f>
        <v>#NUM!</v>
      </c>
      <c r="F44" s="38" t="str">
        <f t="shared" si="0"/>
        <v/>
      </c>
      <c r="G44" s="38" t="str">
        <f t="shared" si="1"/>
        <v/>
      </c>
      <c r="H44" s="38" t="str">
        <f t="shared" si="2"/>
        <v/>
      </c>
      <c r="N44" s="43" t="e">
        <f t="array" ref="N44">INDEX('RAW DATA'!#REF!&amp;'RAW DATA'!$B$2:$B$500, SMALL(IF('DON''T DELETE!'!$B$27='RAW DATA'!$AA$2:$AA$500, ROW('RAW DATA'!$AA$2:$AA$500)-MIN(ROW('RAW DATA'!$AA$2:$AA$500))+1, ""), ROW('DON''T DELETE!'!A17)))</f>
        <v>#NUM!</v>
      </c>
      <c r="O44" s="43" t="e">
        <f>VLOOKUP(N44,Complete!$A$6:$R$499,2,FALSE)</f>
        <v>#NUM!</v>
      </c>
      <c r="P44" s="43" t="e">
        <f>VLOOKUP(N44,Complete!$A$6:$R$499,15,FALSE)</f>
        <v>#NUM!</v>
      </c>
      <c r="Q44" s="43" t="e">
        <f t="array" ref="Q44">INDEX('RAW DATA'!#REF!&amp;'RAW DATA'!$B$2:$B$500, SMALL(IF('DON''T DELETE!'!$C$27='RAW DATA'!$AA$2:$AA$500, ROW('RAW DATA'!$AA$2:$AA$500)-MIN(ROW('RAW DATA'!$AA$2:$AA$500))+1, ""), ROW('DON''T DELETE!'!A17)))</f>
        <v>#NUM!</v>
      </c>
      <c r="R44" s="43" t="e">
        <f>VLOOKUP(Q44,Complete!$A$6:$R$499,2,FALSE)</f>
        <v>#NUM!</v>
      </c>
      <c r="S44" s="43" t="e">
        <f>VLOOKUP(Q44,Complete!$A$6:$R$499,15,FALSE)</f>
        <v>#NUM!</v>
      </c>
      <c r="T44" s="43" t="e">
        <f t="array" ref="T44">INDEX('RAW DATA'!#REF!&amp;'RAW DATA'!$B$2:$B$500, SMALL(IF('DON''T DELETE!'!$D$27='RAW DATA'!$AA$2:$AA$500, ROW('RAW DATA'!$AA$2:$AA$500)-MIN(ROW('RAW DATA'!$AA$2:$AA$500))+1, ""), ROW('DON''T DELETE!'!D17)))</f>
        <v>#NUM!</v>
      </c>
      <c r="U44" s="43" t="e">
        <f>VLOOKUP(T44,Complete!$A$6:$R$499,2,FALSE)</f>
        <v>#NUM!</v>
      </c>
      <c r="V44" s="43" t="e">
        <f>VLOOKUP(T44,Complete!$A$6:$R$499,15,FALSE)</f>
        <v>#NUM!</v>
      </c>
    </row>
    <row r="45" spans="2:22">
      <c r="B45" s="38" t="e">
        <f t="array" ref="B45">INDEX('RAW DATA'!#REF!&amp;'RAW DATA'!$B$2:$B$500, SMALL(IF($B$27='RAW DATA'!$AA$2:$AA$500, ROW('RAW DATA'!$AA$2:$AA$500)-MIN(ROW('RAW DATA'!$AA$2:$AA$500))+1, ""), ROW('DON''T DELETE!'!A18)))</f>
        <v>#NUM!</v>
      </c>
      <c r="C45" s="38" t="e">
        <f t="array" ref="C45">INDEX('RAW DATA'!#REF!&amp;'RAW DATA'!$B$2:$B$500, SMALL(IF($C$27='RAW DATA'!$AA$2:$AA$500, ROW('RAW DATA'!$AA$2:$AA$500)-MIN(ROW('RAW DATA'!$AA$2:$AA$500))+1, ""), ROW('DON''T DELETE!'!B18)))</f>
        <v>#NUM!</v>
      </c>
      <c r="D45" s="38" t="e">
        <f t="array" ref="D45">INDEX('RAW DATA'!#REF!&amp;'RAW DATA'!$B$2:$B$500, SMALL(IF($D$27='RAW DATA'!$AA$2:$AA$500, ROW('RAW DATA'!$AA$2:$AA$500)-MIN(ROW('RAW DATA'!$AA$2:$AA$500))+1, ""), ROW('DON''T DELETE!'!C18)))</f>
        <v>#NUM!</v>
      </c>
      <c r="F45" s="38" t="str">
        <f t="shared" si="0"/>
        <v/>
      </c>
      <c r="G45" s="38" t="str">
        <f t="shared" si="1"/>
        <v/>
      </c>
      <c r="H45" s="38" t="str">
        <f t="shared" si="2"/>
        <v/>
      </c>
      <c r="N45" s="43" t="e">
        <f t="array" ref="N45">INDEX('RAW DATA'!#REF!&amp;'RAW DATA'!$B$2:$B$500, SMALL(IF('DON''T DELETE!'!$B$27='RAW DATA'!$AA$2:$AA$500, ROW('RAW DATA'!$AA$2:$AA$500)-MIN(ROW('RAW DATA'!$AA$2:$AA$500))+1, ""), ROW('DON''T DELETE!'!A18)))</f>
        <v>#NUM!</v>
      </c>
      <c r="O45" s="43" t="e">
        <f>VLOOKUP(N45,Complete!$A$6:$R$499,2,FALSE)</f>
        <v>#NUM!</v>
      </c>
      <c r="P45" s="43" t="e">
        <f>VLOOKUP(N45,Complete!$A$6:$R$499,15,FALSE)</f>
        <v>#NUM!</v>
      </c>
      <c r="Q45" s="43" t="e">
        <f t="array" ref="Q45">INDEX('RAW DATA'!#REF!&amp;'RAW DATA'!$B$2:$B$500, SMALL(IF('DON''T DELETE!'!$C$27='RAW DATA'!$AA$2:$AA$500, ROW('RAW DATA'!$AA$2:$AA$500)-MIN(ROW('RAW DATA'!$AA$2:$AA$500))+1, ""), ROW('DON''T DELETE!'!A18)))</f>
        <v>#NUM!</v>
      </c>
      <c r="R45" s="43" t="e">
        <f>VLOOKUP(Q45,Complete!$A$6:$R$499,2,FALSE)</f>
        <v>#NUM!</v>
      </c>
      <c r="S45" s="43" t="e">
        <f>VLOOKUP(Q45,Complete!$A$6:$R$499,15,FALSE)</f>
        <v>#NUM!</v>
      </c>
      <c r="T45" s="43" t="e">
        <f t="array" ref="T45">INDEX('RAW DATA'!#REF!&amp;'RAW DATA'!$B$2:$B$500, SMALL(IF('DON''T DELETE!'!$D$27='RAW DATA'!$AA$2:$AA$500, ROW('RAW DATA'!$AA$2:$AA$500)-MIN(ROW('RAW DATA'!$AA$2:$AA$500))+1, ""), ROW('DON''T DELETE!'!D18)))</f>
        <v>#NUM!</v>
      </c>
      <c r="U45" s="43" t="e">
        <f>VLOOKUP(T45,Complete!$A$6:$R$499,2,FALSE)</f>
        <v>#NUM!</v>
      </c>
      <c r="V45" s="43" t="e">
        <f>VLOOKUP(T45,Complete!$A$6:$R$499,15,FALSE)</f>
        <v>#NUM!</v>
      </c>
    </row>
    <row r="46" spans="2:22">
      <c r="B46" s="38" t="e">
        <f t="array" ref="B46">INDEX('RAW DATA'!#REF!&amp;'RAW DATA'!$B$2:$B$500, SMALL(IF($B$27='RAW DATA'!$AA$2:$AA$500, ROW('RAW DATA'!$AA$2:$AA$500)-MIN(ROW('RAW DATA'!$AA$2:$AA$500))+1, ""), ROW('DON''T DELETE!'!A19)))</f>
        <v>#NUM!</v>
      </c>
      <c r="C46" s="38" t="e">
        <f t="array" ref="C46">INDEX('RAW DATA'!#REF!&amp;'RAW DATA'!$B$2:$B$500, SMALL(IF($C$27='RAW DATA'!$AA$2:$AA$500, ROW('RAW DATA'!$AA$2:$AA$500)-MIN(ROW('RAW DATA'!$AA$2:$AA$500))+1, ""), ROW('DON''T DELETE!'!B19)))</f>
        <v>#NUM!</v>
      </c>
      <c r="D46" s="38" t="e">
        <f t="array" ref="D46">INDEX('RAW DATA'!#REF!&amp;'RAW DATA'!$B$2:$B$500, SMALL(IF($D$27='RAW DATA'!$AA$2:$AA$500, ROW('RAW DATA'!$AA$2:$AA$500)-MIN(ROW('RAW DATA'!$AA$2:$AA$500))+1, ""), ROW('DON''T DELETE!'!C19)))</f>
        <v>#NUM!</v>
      </c>
      <c r="F46" s="38" t="str">
        <f t="shared" si="0"/>
        <v/>
      </c>
      <c r="G46" s="38" t="str">
        <f t="shared" si="1"/>
        <v/>
      </c>
      <c r="H46" s="38" t="str">
        <f t="shared" si="2"/>
        <v/>
      </c>
      <c r="N46" s="43" t="e">
        <f t="array" ref="N46">INDEX('RAW DATA'!#REF!&amp;'RAW DATA'!$B$2:$B$500, SMALL(IF('DON''T DELETE!'!$B$27='RAW DATA'!$AA$2:$AA$500, ROW('RAW DATA'!$AA$2:$AA$500)-MIN(ROW('RAW DATA'!$AA$2:$AA$500))+1, ""), ROW('DON''T DELETE!'!A19)))</f>
        <v>#NUM!</v>
      </c>
      <c r="O46" s="43" t="e">
        <f>VLOOKUP(N46,Complete!$A$6:$R$499,2,FALSE)</f>
        <v>#NUM!</v>
      </c>
      <c r="P46" s="43" t="e">
        <f>VLOOKUP(N46,Complete!$A$6:$R$499,15,FALSE)</f>
        <v>#NUM!</v>
      </c>
      <c r="Q46" s="43" t="e">
        <f t="array" ref="Q46">INDEX('RAW DATA'!#REF!&amp;'RAW DATA'!$B$2:$B$500, SMALL(IF('DON''T DELETE!'!$C$27='RAW DATA'!$AA$2:$AA$500, ROW('RAW DATA'!$AA$2:$AA$500)-MIN(ROW('RAW DATA'!$AA$2:$AA$500))+1, ""), ROW('DON''T DELETE!'!A19)))</f>
        <v>#NUM!</v>
      </c>
      <c r="R46" s="43" t="e">
        <f>VLOOKUP(Q46,Complete!$A$6:$R$499,2,FALSE)</f>
        <v>#NUM!</v>
      </c>
      <c r="S46" s="43" t="e">
        <f>VLOOKUP(Q46,Complete!$A$6:$R$499,15,FALSE)</f>
        <v>#NUM!</v>
      </c>
      <c r="T46" s="43" t="e">
        <f t="array" ref="T46">INDEX('RAW DATA'!#REF!&amp;'RAW DATA'!$B$2:$B$500, SMALL(IF('DON''T DELETE!'!$D$27='RAW DATA'!$AA$2:$AA$500, ROW('RAW DATA'!$AA$2:$AA$500)-MIN(ROW('RAW DATA'!$AA$2:$AA$500))+1, ""), ROW('DON''T DELETE!'!D19)))</f>
        <v>#NUM!</v>
      </c>
      <c r="U46" s="43" t="e">
        <f>VLOOKUP(T46,Complete!$A$6:$R$499,2,FALSE)</f>
        <v>#NUM!</v>
      </c>
      <c r="V46" s="43" t="e">
        <f>VLOOKUP(T46,Complete!$A$6:$R$499,15,FALSE)</f>
        <v>#NUM!</v>
      </c>
    </row>
    <row r="47" spans="2:22">
      <c r="B47" s="38" t="e">
        <f t="array" ref="B47">INDEX('RAW DATA'!#REF!&amp;'RAW DATA'!$B$2:$B$500, SMALL(IF($B$27='RAW DATA'!$AA$2:$AA$500, ROW('RAW DATA'!$AA$2:$AA$500)-MIN(ROW('RAW DATA'!$AA$2:$AA$500))+1, ""), ROW('DON''T DELETE!'!A20)))</f>
        <v>#NUM!</v>
      </c>
      <c r="C47" s="38" t="e">
        <f t="array" ref="C47">INDEX('RAW DATA'!#REF!&amp;'RAW DATA'!$B$2:$B$500, SMALL(IF($C$27='RAW DATA'!$AA$2:$AA$500, ROW('RAW DATA'!$AA$2:$AA$500)-MIN(ROW('RAW DATA'!$AA$2:$AA$500))+1, ""), ROW('DON''T DELETE!'!B20)))</f>
        <v>#NUM!</v>
      </c>
      <c r="D47" s="38" t="e">
        <f t="array" ref="D47">INDEX('RAW DATA'!#REF!&amp;'RAW DATA'!$B$2:$B$500, SMALL(IF($D$27='RAW DATA'!$AA$2:$AA$500, ROW('RAW DATA'!$AA$2:$AA$500)-MIN(ROW('RAW DATA'!$AA$2:$AA$500))+1, ""), ROW('DON''T DELETE!'!C20)))</f>
        <v>#NUM!</v>
      </c>
      <c r="F47" s="38" t="str">
        <f t="shared" si="0"/>
        <v/>
      </c>
      <c r="G47" s="38" t="str">
        <f t="shared" si="1"/>
        <v/>
      </c>
      <c r="H47" s="38" t="str">
        <f t="shared" si="2"/>
        <v/>
      </c>
      <c r="N47" s="43" t="e">
        <f t="array" ref="N47">INDEX('RAW DATA'!#REF!&amp;'RAW DATA'!$B$2:$B$500, SMALL(IF('DON''T DELETE!'!$B$27='RAW DATA'!$AA$2:$AA$500, ROW('RAW DATA'!$AA$2:$AA$500)-MIN(ROW('RAW DATA'!$AA$2:$AA$500))+1, ""), ROW('DON''T DELETE!'!A20)))</f>
        <v>#NUM!</v>
      </c>
      <c r="O47" s="43" t="e">
        <f>VLOOKUP(N47,Complete!$A$6:$R$499,2,FALSE)</f>
        <v>#NUM!</v>
      </c>
      <c r="P47" s="43" t="e">
        <f>VLOOKUP(N47,Complete!$A$6:$R$499,15,FALSE)</f>
        <v>#NUM!</v>
      </c>
      <c r="Q47" s="43" t="e">
        <f t="array" ref="Q47">INDEX('RAW DATA'!#REF!&amp;'RAW DATA'!$B$2:$B$500, SMALL(IF('DON''T DELETE!'!$C$27='RAW DATA'!$AA$2:$AA$500, ROW('RAW DATA'!$AA$2:$AA$500)-MIN(ROW('RAW DATA'!$AA$2:$AA$500))+1, ""), ROW('DON''T DELETE!'!A20)))</f>
        <v>#NUM!</v>
      </c>
      <c r="R47" s="43" t="e">
        <f>VLOOKUP(Q47,Complete!$A$6:$R$499,2,FALSE)</f>
        <v>#NUM!</v>
      </c>
      <c r="S47" s="43" t="e">
        <f>VLOOKUP(Q47,Complete!$A$6:$R$499,15,FALSE)</f>
        <v>#NUM!</v>
      </c>
      <c r="T47" s="43" t="e">
        <f t="array" ref="T47">INDEX('RAW DATA'!#REF!&amp;'RAW DATA'!$B$2:$B$500, SMALL(IF('DON''T DELETE!'!$D$27='RAW DATA'!$AA$2:$AA$500, ROW('RAW DATA'!$AA$2:$AA$500)-MIN(ROW('RAW DATA'!$AA$2:$AA$500))+1, ""), ROW('DON''T DELETE!'!D20)))</f>
        <v>#NUM!</v>
      </c>
      <c r="U47" s="43" t="e">
        <f>VLOOKUP(T47,Complete!$A$6:$R$499,2,FALSE)</f>
        <v>#NUM!</v>
      </c>
      <c r="V47" s="43" t="e">
        <f>VLOOKUP(T47,Complete!$A$6:$R$499,15,FALSE)</f>
        <v>#NUM!</v>
      </c>
    </row>
    <row r="48" spans="2:22">
      <c r="B48" s="38" t="e">
        <f t="array" ref="B48">INDEX('RAW DATA'!#REF!&amp;'RAW DATA'!$B$2:$B$500, SMALL(IF($B$27='RAW DATA'!$AA$2:$AA$500, ROW('RAW DATA'!$AA$2:$AA$500)-MIN(ROW('RAW DATA'!$AA$2:$AA$500))+1, ""), ROW('DON''T DELETE!'!A21)))</f>
        <v>#NUM!</v>
      </c>
      <c r="C48" s="38" t="e">
        <f t="array" ref="C48">INDEX('RAW DATA'!#REF!&amp;'RAW DATA'!$B$2:$B$500, SMALL(IF($C$27='RAW DATA'!$AA$2:$AA$500, ROW('RAW DATA'!$AA$2:$AA$500)-MIN(ROW('RAW DATA'!$AA$2:$AA$500))+1, ""), ROW('DON''T DELETE!'!B21)))</f>
        <v>#NUM!</v>
      </c>
      <c r="D48" s="38" t="e">
        <f t="array" ref="D48">INDEX('RAW DATA'!#REF!&amp;'RAW DATA'!$B$2:$B$500, SMALL(IF($D$27='RAW DATA'!$AA$2:$AA$500, ROW('RAW DATA'!$AA$2:$AA$500)-MIN(ROW('RAW DATA'!$AA$2:$AA$500))+1, ""), ROW('DON''T DELETE!'!C21)))</f>
        <v>#NUM!</v>
      </c>
      <c r="F48" s="38" t="str">
        <f t="shared" si="0"/>
        <v/>
      </c>
      <c r="G48" s="38" t="str">
        <f t="shared" si="1"/>
        <v/>
      </c>
      <c r="H48" s="38" t="str">
        <f t="shared" si="2"/>
        <v/>
      </c>
      <c r="N48" s="43" t="e">
        <f t="array" ref="N48">INDEX('RAW DATA'!#REF!&amp;'RAW DATA'!$B$2:$B$500, SMALL(IF('DON''T DELETE!'!$B$27='RAW DATA'!$AA$2:$AA$500, ROW('RAW DATA'!$AA$2:$AA$500)-MIN(ROW('RAW DATA'!$AA$2:$AA$500))+1, ""), ROW('DON''T DELETE!'!A21)))</f>
        <v>#NUM!</v>
      </c>
      <c r="O48" s="43" t="e">
        <f>VLOOKUP(N48,Complete!$A$6:$R$499,2,FALSE)</f>
        <v>#NUM!</v>
      </c>
      <c r="P48" s="43" t="e">
        <f>VLOOKUP(N48,Complete!$A$6:$R$499,15,FALSE)</f>
        <v>#NUM!</v>
      </c>
      <c r="Q48" s="43" t="e">
        <f t="array" ref="Q48">INDEX('RAW DATA'!#REF!&amp;'RAW DATA'!$B$2:$B$500, SMALL(IF('DON''T DELETE!'!$C$27='RAW DATA'!$AA$2:$AA$500, ROW('RAW DATA'!$AA$2:$AA$500)-MIN(ROW('RAW DATA'!$AA$2:$AA$500))+1, ""), ROW('DON''T DELETE!'!A21)))</f>
        <v>#NUM!</v>
      </c>
      <c r="R48" s="43" t="e">
        <f>VLOOKUP(Q48,Complete!$A$6:$R$499,2,FALSE)</f>
        <v>#NUM!</v>
      </c>
      <c r="S48" s="43" t="e">
        <f>VLOOKUP(Q48,Complete!$A$6:$R$499,15,FALSE)</f>
        <v>#NUM!</v>
      </c>
      <c r="T48" s="43" t="e">
        <f t="array" ref="T48">INDEX('RAW DATA'!#REF!&amp;'RAW DATA'!$B$2:$B$500, SMALL(IF('DON''T DELETE!'!$D$27='RAW DATA'!$AA$2:$AA$500, ROW('RAW DATA'!$AA$2:$AA$500)-MIN(ROW('RAW DATA'!$AA$2:$AA$500))+1, ""), ROW('DON''T DELETE!'!D21)))</f>
        <v>#NUM!</v>
      </c>
      <c r="U48" s="43" t="e">
        <f>VLOOKUP(T48,Complete!$A$6:$R$499,2,FALSE)</f>
        <v>#NUM!</v>
      </c>
      <c r="V48" s="43" t="e">
        <f>VLOOKUP(T48,Complete!$A$6:$R$499,15,FALSE)</f>
        <v>#NUM!</v>
      </c>
    </row>
    <row r="49" spans="2:22">
      <c r="B49" s="38" t="e">
        <f t="array" ref="B49">INDEX('RAW DATA'!#REF!&amp;'RAW DATA'!$B$2:$B$500, SMALL(IF($B$27='RAW DATA'!$AA$2:$AA$500, ROW('RAW DATA'!$AA$2:$AA$500)-MIN(ROW('RAW DATA'!$AA$2:$AA$500))+1, ""), ROW('DON''T DELETE!'!A22)))</f>
        <v>#NUM!</v>
      </c>
      <c r="C49" s="38" t="e">
        <f t="array" ref="C49">INDEX('RAW DATA'!#REF!&amp;'RAW DATA'!$B$2:$B$500, SMALL(IF($C$27='RAW DATA'!$AA$2:$AA$500, ROW('RAW DATA'!$AA$2:$AA$500)-MIN(ROW('RAW DATA'!$AA$2:$AA$500))+1, ""), ROW('DON''T DELETE!'!B22)))</f>
        <v>#NUM!</v>
      </c>
      <c r="D49" s="38" t="e">
        <f t="array" ref="D49">INDEX('RAW DATA'!#REF!&amp;'RAW DATA'!$B$2:$B$500, SMALL(IF($D$27='RAW DATA'!$AA$2:$AA$500, ROW('RAW DATA'!$AA$2:$AA$500)-MIN(ROW('RAW DATA'!$AA$2:$AA$500))+1, ""), ROW('DON''T DELETE!'!C22)))</f>
        <v>#NUM!</v>
      </c>
      <c r="F49" s="38" t="str">
        <f t="shared" si="0"/>
        <v/>
      </c>
      <c r="G49" s="38" t="str">
        <f t="shared" si="1"/>
        <v/>
      </c>
      <c r="H49" s="38" t="str">
        <f t="shared" si="2"/>
        <v/>
      </c>
      <c r="N49" s="43" t="e">
        <f t="array" ref="N49">INDEX('RAW DATA'!#REF!&amp;'RAW DATA'!$B$2:$B$500, SMALL(IF('DON''T DELETE!'!$B$27='RAW DATA'!$AA$2:$AA$500, ROW('RAW DATA'!$AA$2:$AA$500)-MIN(ROW('RAW DATA'!$AA$2:$AA$500))+1, ""), ROW('DON''T DELETE!'!A22)))</f>
        <v>#NUM!</v>
      </c>
      <c r="O49" s="43" t="e">
        <f>VLOOKUP(N49,Complete!$A$6:$R$499,2,FALSE)</f>
        <v>#NUM!</v>
      </c>
      <c r="P49" s="43" t="e">
        <f>VLOOKUP(N49,Complete!$A$6:$R$499,15,FALSE)</f>
        <v>#NUM!</v>
      </c>
      <c r="Q49" s="43" t="e">
        <f t="array" ref="Q49">INDEX('RAW DATA'!#REF!&amp;'RAW DATA'!$B$2:$B$500, SMALL(IF('DON''T DELETE!'!$C$27='RAW DATA'!$AA$2:$AA$500, ROW('RAW DATA'!$AA$2:$AA$500)-MIN(ROW('RAW DATA'!$AA$2:$AA$500))+1, ""), ROW('DON''T DELETE!'!A22)))</f>
        <v>#NUM!</v>
      </c>
      <c r="R49" s="43" t="e">
        <f>VLOOKUP(Q49,Complete!$A$6:$R$499,2,FALSE)</f>
        <v>#NUM!</v>
      </c>
      <c r="S49" s="43" t="e">
        <f>VLOOKUP(Q49,Complete!$A$6:$R$499,15,FALSE)</f>
        <v>#NUM!</v>
      </c>
      <c r="T49" s="43" t="e">
        <f t="array" ref="T49">INDEX('RAW DATA'!#REF!&amp;'RAW DATA'!$B$2:$B$500, SMALL(IF('DON''T DELETE!'!$D$27='RAW DATA'!$AA$2:$AA$500, ROW('RAW DATA'!$AA$2:$AA$500)-MIN(ROW('RAW DATA'!$AA$2:$AA$500))+1, ""), ROW('DON''T DELETE!'!D22)))</f>
        <v>#NUM!</v>
      </c>
      <c r="U49" s="43" t="e">
        <f>VLOOKUP(T49,Complete!$A$6:$R$499,2,FALSE)</f>
        <v>#NUM!</v>
      </c>
      <c r="V49" s="43" t="e">
        <f>VLOOKUP(T49,Complete!$A$6:$R$499,15,FALSE)</f>
        <v>#NUM!</v>
      </c>
    </row>
    <row r="50" spans="2:22">
      <c r="B50" s="38" t="e">
        <f t="array" ref="B50">INDEX('RAW DATA'!#REF!&amp;'RAW DATA'!$B$2:$B$500, SMALL(IF($B$27='RAW DATA'!$AA$2:$AA$500, ROW('RAW DATA'!$AA$2:$AA$500)-MIN(ROW('RAW DATA'!$AA$2:$AA$500))+1, ""), ROW('DON''T DELETE!'!A23)))</f>
        <v>#NUM!</v>
      </c>
      <c r="C50" s="38" t="e">
        <f t="array" ref="C50">INDEX('RAW DATA'!#REF!&amp;'RAW DATA'!$B$2:$B$500, SMALL(IF($C$27='RAW DATA'!$AA$2:$AA$500, ROW('RAW DATA'!$AA$2:$AA$500)-MIN(ROW('RAW DATA'!$AA$2:$AA$500))+1, ""), ROW('DON''T DELETE!'!B23)))</f>
        <v>#NUM!</v>
      </c>
      <c r="D50" s="38" t="e">
        <f t="array" ref="D50">INDEX('RAW DATA'!#REF!&amp;'RAW DATA'!$B$2:$B$500, SMALL(IF($D$27='RAW DATA'!$AA$2:$AA$500, ROW('RAW DATA'!$AA$2:$AA$500)-MIN(ROW('RAW DATA'!$AA$2:$AA$500))+1, ""), ROW('DON''T DELETE!'!C23)))</f>
        <v>#NUM!</v>
      </c>
      <c r="F50" s="38" t="str">
        <f t="shared" si="0"/>
        <v/>
      </c>
      <c r="G50" s="38" t="str">
        <f t="shared" si="1"/>
        <v/>
      </c>
      <c r="H50" s="38" t="str">
        <f t="shared" si="2"/>
        <v/>
      </c>
      <c r="N50" s="43" t="e">
        <f t="array" ref="N50">INDEX('RAW DATA'!#REF!&amp;'RAW DATA'!$B$2:$B$500, SMALL(IF('DON''T DELETE!'!$B$27='RAW DATA'!$AA$2:$AA$500, ROW('RAW DATA'!$AA$2:$AA$500)-MIN(ROW('RAW DATA'!$AA$2:$AA$500))+1, ""), ROW('DON''T DELETE!'!A23)))</f>
        <v>#NUM!</v>
      </c>
      <c r="O50" s="43" t="e">
        <f>VLOOKUP(N50,Complete!$A$6:$R$499,2,FALSE)</f>
        <v>#NUM!</v>
      </c>
      <c r="P50" s="43" t="e">
        <f>VLOOKUP(N50,Complete!$A$6:$R$499,15,FALSE)</f>
        <v>#NUM!</v>
      </c>
      <c r="Q50" s="43" t="e">
        <f t="array" ref="Q50">INDEX('RAW DATA'!#REF!&amp;'RAW DATA'!$B$2:$B$500, SMALL(IF('DON''T DELETE!'!$C$27='RAW DATA'!$AA$2:$AA$500, ROW('RAW DATA'!$AA$2:$AA$500)-MIN(ROW('RAW DATA'!$AA$2:$AA$500))+1, ""), ROW('DON''T DELETE!'!A23)))</f>
        <v>#NUM!</v>
      </c>
      <c r="R50" s="43" t="e">
        <f>VLOOKUP(Q50,Complete!$A$6:$R$499,2,FALSE)</f>
        <v>#NUM!</v>
      </c>
      <c r="S50" s="43" t="e">
        <f>VLOOKUP(Q50,Complete!$A$6:$R$499,15,FALSE)</f>
        <v>#NUM!</v>
      </c>
      <c r="T50" s="43" t="e">
        <f t="array" ref="T50">INDEX('RAW DATA'!#REF!&amp;'RAW DATA'!$B$2:$B$500, SMALL(IF('DON''T DELETE!'!$D$27='RAW DATA'!$AA$2:$AA$500, ROW('RAW DATA'!$AA$2:$AA$500)-MIN(ROW('RAW DATA'!$AA$2:$AA$500))+1, ""), ROW('DON''T DELETE!'!D23)))</f>
        <v>#NUM!</v>
      </c>
      <c r="U50" s="43" t="e">
        <f>VLOOKUP(T50,Complete!$A$6:$R$499,2,FALSE)</f>
        <v>#NUM!</v>
      </c>
      <c r="V50" s="43" t="e">
        <f>VLOOKUP(T50,Complete!$A$6:$R$499,15,FALSE)</f>
        <v>#NUM!</v>
      </c>
    </row>
    <row r="51" spans="2:22">
      <c r="B51" s="38" t="e">
        <f t="array" ref="B51">INDEX('RAW DATA'!#REF!&amp;'RAW DATA'!$B$2:$B$500, SMALL(IF($B$27='RAW DATA'!$AA$2:$AA$500, ROW('RAW DATA'!$AA$2:$AA$500)-MIN(ROW('RAW DATA'!$AA$2:$AA$500))+1, ""), ROW('DON''T DELETE!'!A24)))</f>
        <v>#NUM!</v>
      </c>
      <c r="C51" s="38" t="e">
        <f t="array" ref="C51">INDEX('RAW DATA'!#REF!&amp;'RAW DATA'!$B$2:$B$500, SMALL(IF($C$27='RAW DATA'!$AA$2:$AA$500, ROW('RAW DATA'!$AA$2:$AA$500)-MIN(ROW('RAW DATA'!$AA$2:$AA$500))+1, ""), ROW('DON''T DELETE!'!B24)))</f>
        <v>#NUM!</v>
      </c>
      <c r="D51" s="38" t="e">
        <f t="array" ref="D51">INDEX('RAW DATA'!#REF!&amp;'RAW DATA'!$B$2:$B$500, SMALL(IF($D$27='RAW DATA'!$AA$2:$AA$500, ROW('RAW DATA'!$AA$2:$AA$500)-MIN(ROW('RAW DATA'!$AA$2:$AA$500))+1, ""), ROW('DON''T DELETE!'!C24)))</f>
        <v>#NUM!</v>
      </c>
      <c r="F51" s="38" t="str">
        <f t="shared" si="0"/>
        <v/>
      </c>
      <c r="G51" s="38" t="str">
        <f t="shared" si="1"/>
        <v/>
      </c>
      <c r="H51" s="38" t="str">
        <f t="shared" si="2"/>
        <v/>
      </c>
      <c r="N51" s="43" t="e">
        <f t="array" ref="N51">INDEX('RAW DATA'!#REF!&amp;'RAW DATA'!$B$2:$B$500, SMALL(IF('DON''T DELETE!'!$B$27='RAW DATA'!$AA$2:$AA$500, ROW('RAW DATA'!$AA$2:$AA$500)-MIN(ROW('RAW DATA'!$AA$2:$AA$500))+1, ""), ROW('DON''T DELETE!'!A24)))</f>
        <v>#NUM!</v>
      </c>
      <c r="O51" s="43" t="e">
        <f>VLOOKUP(N51,Complete!$A$6:$R$499,2,FALSE)</f>
        <v>#NUM!</v>
      </c>
      <c r="P51" s="43" t="e">
        <f>VLOOKUP(N51,Complete!$A$6:$R$499,15,FALSE)</f>
        <v>#NUM!</v>
      </c>
      <c r="Q51" s="43" t="e">
        <f t="array" ref="Q51">INDEX('RAW DATA'!#REF!&amp;'RAW DATA'!$B$2:$B$500, SMALL(IF('DON''T DELETE!'!$C$27='RAW DATA'!$AA$2:$AA$500, ROW('RAW DATA'!$AA$2:$AA$500)-MIN(ROW('RAW DATA'!$AA$2:$AA$500))+1, ""), ROW('DON''T DELETE!'!A24)))</f>
        <v>#NUM!</v>
      </c>
      <c r="R51" s="43" t="e">
        <f>VLOOKUP(Q51,Complete!$A$6:$R$499,2,FALSE)</f>
        <v>#NUM!</v>
      </c>
      <c r="S51" s="43" t="e">
        <f>VLOOKUP(Q51,Complete!$A$6:$R$499,15,FALSE)</f>
        <v>#NUM!</v>
      </c>
      <c r="T51" s="43" t="e">
        <f t="array" ref="T51">INDEX('RAW DATA'!#REF!&amp;'RAW DATA'!$B$2:$B$500, SMALL(IF('DON''T DELETE!'!$D$27='RAW DATA'!$AA$2:$AA$500, ROW('RAW DATA'!$AA$2:$AA$500)-MIN(ROW('RAW DATA'!$AA$2:$AA$500))+1, ""), ROW('DON''T DELETE!'!D24)))</f>
        <v>#NUM!</v>
      </c>
      <c r="U51" s="43" t="e">
        <f>VLOOKUP(T51,Complete!$A$6:$R$499,2,FALSE)</f>
        <v>#NUM!</v>
      </c>
      <c r="V51" s="43" t="e">
        <f>VLOOKUP(T51,Complete!$A$6:$R$499,15,FALSE)</f>
        <v>#NUM!</v>
      </c>
    </row>
    <row r="52" spans="2:22">
      <c r="B52" s="38" t="e">
        <f t="array" ref="B52">INDEX('RAW DATA'!#REF!&amp;'RAW DATA'!$B$2:$B$500, SMALL(IF($B$27='RAW DATA'!$AA$2:$AA$500, ROW('RAW DATA'!$AA$2:$AA$500)-MIN(ROW('RAW DATA'!$AA$2:$AA$500))+1, ""), ROW('DON''T DELETE!'!A25)))</f>
        <v>#NUM!</v>
      </c>
      <c r="C52" s="38" t="e">
        <f t="array" ref="C52">INDEX('RAW DATA'!#REF!&amp;'RAW DATA'!$B$2:$B$500, SMALL(IF($C$27='RAW DATA'!$AA$2:$AA$500, ROW('RAW DATA'!$AA$2:$AA$500)-MIN(ROW('RAW DATA'!$AA$2:$AA$500))+1, ""), ROW('DON''T DELETE!'!B25)))</f>
        <v>#NUM!</v>
      </c>
      <c r="D52" s="38" t="e">
        <f t="array" ref="D52">INDEX('RAW DATA'!#REF!&amp;'RAW DATA'!$B$2:$B$500, SMALL(IF($D$27='RAW DATA'!$AA$2:$AA$500, ROW('RAW DATA'!$AA$2:$AA$500)-MIN(ROW('RAW DATA'!$AA$2:$AA$500))+1, ""), ROW('DON''T DELETE!'!C25)))</f>
        <v>#NUM!</v>
      </c>
      <c r="F52" s="38" t="str">
        <f t="shared" si="0"/>
        <v/>
      </c>
      <c r="G52" s="38" t="str">
        <f t="shared" si="1"/>
        <v/>
      </c>
      <c r="H52" s="38" t="str">
        <f t="shared" si="2"/>
        <v/>
      </c>
      <c r="N52" s="43" t="e">
        <f t="array" ref="N52">INDEX('RAW DATA'!#REF!&amp;'RAW DATA'!$B$2:$B$500, SMALL(IF('DON''T DELETE!'!$B$27='RAW DATA'!$AA$2:$AA$500, ROW('RAW DATA'!$AA$2:$AA$500)-MIN(ROW('RAW DATA'!$AA$2:$AA$500))+1, ""), ROW('DON''T DELETE!'!A25)))</f>
        <v>#NUM!</v>
      </c>
      <c r="O52" s="43" t="e">
        <f>VLOOKUP(N52,Complete!$A$6:$R$499,2,FALSE)</f>
        <v>#NUM!</v>
      </c>
      <c r="P52" s="43" t="e">
        <f>VLOOKUP(N52,Complete!$A$6:$R$499,15,FALSE)</f>
        <v>#NUM!</v>
      </c>
      <c r="Q52" s="43" t="e">
        <f t="array" ref="Q52">INDEX('RAW DATA'!#REF!&amp;'RAW DATA'!$B$2:$B$500, SMALL(IF('DON''T DELETE!'!$C$27='RAW DATA'!$AA$2:$AA$500, ROW('RAW DATA'!$AA$2:$AA$500)-MIN(ROW('RAW DATA'!$AA$2:$AA$500))+1, ""), ROW('DON''T DELETE!'!A25)))</f>
        <v>#NUM!</v>
      </c>
      <c r="R52" s="43" t="e">
        <f>VLOOKUP(Q52,Complete!$A$6:$R$499,2,FALSE)</f>
        <v>#NUM!</v>
      </c>
      <c r="S52" s="43" t="e">
        <f>VLOOKUP(Q52,Complete!$A$6:$R$499,15,FALSE)</f>
        <v>#NUM!</v>
      </c>
      <c r="T52" s="43" t="e">
        <f t="array" ref="T52">INDEX('RAW DATA'!#REF!&amp;'RAW DATA'!$B$2:$B$500, SMALL(IF('DON''T DELETE!'!$D$27='RAW DATA'!$AA$2:$AA$500, ROW('RAW DATA'!$AA$2:$AA$500)-MIN(ROW('RAW DATA'!$AA$2:$AA$500))+1, ""), ROW('DON''T DELETE!'!D25)))</f>
        <v>#NUM!</v>
      </c>
      <c r="U52" s="43" t="e">
        <f>VLOOKUP(T52,Complete!$A$6:$R$499,2,FALSE)</f>
        <v>#NUM!</v>
      </c>
      <c r="V52" s="43" t="e">
        <f>VLOOKUP(T52,Complete!$A$6:$R$499,15,FALSE)</f>
        <v>#NUM!</v>
      </c>
    </row>
    <row r="53" spans="2:22">
      <c r="B53" s="38" t="e">
        <f t="array" ref="B53">INDEX('RAW DATA'!#REF!&amp;'RAW DATA'!$B$2:$B$500, SMALL(IF($B$27='RAW DATA'!$AA$2:$AA$500, ROW('RAW DATA'!$AA$2:$AA$500)-MIN(ROW('RAW DATA'!$AA$2:$AA$500))+1, ""), ROW('DON''T DELETE!'!A26)))</f>
        <v>#NUM!</v>
      </c>
      <c r="C53" s="38" t="e">
        <f t="array" ref="C53">INDEX('RAW DATA'!#REF!&amp;'RAW DATA'!$B$2:$B$500, SMALL(IF($C$27='RAW DATA'!$AA$2:$AA$500, ROW('RAW DATA'!$AA$2:$AA$500)-MIN(ROW('RAW DATA'!$AA$2:$AA$500))+1, ""), ROW('DON''T DELETE!'!B26)))</f>
        <v>#NUM!</v>
      </c>
      <c r="D53" s="38" t="e">
        <f t="array" ref="D53">INDEX('RAW DATA'!#REF!&amp;'RAW DATA'!$B$2:$B$500, SMALL(IF($D$27='RAW DATA'!$AA$2:$AA$500, ROW('RAW DATA'!$AA$2:$AA$500)-MIN(ROW('RAW DATA'!$AA$2:$AA$500))+1, ""), ROW('DON''T DELETE!'!C26)))</f>
        <v>#NUM!</v>
      </c>
      <c r="F53" s="38" t="str">
        <f t="shared" si="0"/>
        <v/>
      </c>
      <c r="G53" s="38" t="str">
        <f t="shared" si="1"/>
        <v/>
      </c>
      <c r="H53" s="38" t="str">
        <f t="shared" si="2"/>
        <v/>
      </c>
      <c r="N53" s="43" t="e">
        <f t="array" ref="N53">INDEX('RAW DATA'!#REF!&amp;'RAW DATA'!$B$2:$B$500, SMALL(IF('DON''T DELETE!'!$B$27='RAW DATA'!$AA$2:$AA$500, ROW('RAW DATA'!$AA$2:$AA$500)-MIN(ROW('RAW DATA'!$AA$2:$AA$500))+1, ""), ROW('DON''T DELETE!'!A26)))</f>
        <v>#NUM!</v>
      </c>
      <c r="O53" s="43" t="e">
        <f>VLOOKUP(N53,Complete!$A$6:$R$499,2,FALSE)</f>
        <v>#NUM!</v>
      </c>
      <c r="P53" s="43" t="e">
        <f>VLOOKUP(N53,Complete!$A$6:$R$499,15,FALSE)</f>
        <v>#NUM!</v>
      </c>
      <c r="Q53" s="43" t="e">
        <f t="array" ref="Q53">INDEX('RAW DATA'!#REF!&amp;'RAW DATA'!$B$2:$B$500, SMALL(IF('DON''T DELETE!'!$C$27='RAW DATA'!$AA$2:$AA$500, ROW('RAW DATA'!$AA$2:$AA$500)-MIN(ROW('RAW DATA'!$AA$2:$AA$500))+1, ""), ROW('DON''T DELETE!'!A26)))</f>
        <v>#NUM!</v>
      </c>
      <c r="R53" s="43" t="e">
        <f>VLOOKUP(Q53,Complete!$A$6:$R$499,2,FALSE)</f>
        <v>#NUM!</v>
      </c>
      <c r="S53" s="43" t="e">
        <f>VLOOKUP(Q53,Complete!$A$6:$R$499,15,FALSE)</f>
        <v>#NUM!</v>
      </c>
      <c r="T53" s="43" t="e">
        <f t="array" ref="T53">INDEX('RAW DATA'!#REF!&amp;'RAW DATA'!$B$2:$B$500, SMALL(IF('DON''T DELETE!'!$D$27='RAW DATA'!$AA$2:$AA$500, ROW('RAW DATA'!$AA$2:$AA$500)-MIN(ROW('RAW DATA'!$AA$2:$AA$500))+1, ""), ROW('DON''T DELETE!'!D26)))</f>
        <v>#NUM!</v>
      </c>
      <c r="U53" s="43" t="e">
        <f>VLOOKUP(T53,Complete!$A$6:$R$499,2,FALSE)</f>
        <v>#NUM!</v>
      </c>
      <c r="V53" s="43" t="e">
        <f>VLOOKUP(T53,Complete!$A$6:$R$499,15,FALSE)</f>
        <v>#NUM!</v>
      </c>
    </row>
    <row r="54" spans="2:22">
      <c r="B54" s="38" t="e">
        <f t="array" ref="B54">INDEX('RAW DATA'!#REF!&amp;'RAW DATA'!$B$2:$B$500, SMALL(IF($B$27='RAW DATA'!$AA$2:$AA$500, ROW('RAW DATA'!$AA$2:$AA$500)-MIN(ROW('RAW DATA'!$AA$2:$AA$500))+1, ""), ROW('DON''T DELETE!'!A27)))</f>
        <v>#NUM!</v>
      </c>
      <c r="C54" s="38" t="e">
        <f t="array" ref="C54">INDEX('RAW DATA'!#REF!&amp;'RAW DATA'!$B$2:$B$500, SMALL(IF($C$27='RAW DATA'!$AA$2:$AA$500, ROW('RAW DATA'!$AA$2:$AA$500)-MIN(ROW('RAW DATA'!$AA$2:$AA$500))+1, ""), ROW('DON''T DELETE!'!B27)))</f>
        <v>#NUM!</v>
      </c>
      <c r="D54" s="38" t="e">
        <f t="array" ref="D54">INDEX('RAW DATA'!#REF!&amp;'RAW DATA'!$B$2:$B$500, SMALL(IF($D$27='RAW DATA'!$AA$2:$AA$500, ROW('RAW DATA'!$AA$2:$AA$500)-MIN(ROW('RAW DATA'!$AA$2:$AA$500))+1, ""), ROW('DON''T DELETE!'!C27)))</f>
        <v>#NUM!</v>
      </c>
      <c r="F54" s="38" t="str">
        <f t="shared" si="0"/>
        <v/>
      </c>
      <c r="G54" s="38" t="str">
        <f t="shared" si="1"/>
        <v/>
      </c>
      <c r="H54" s="38" t="str">
        <f t="shared" si="2"/>
        <v/>
      </c>
      <c r="N54" s="43" t="e">
        <f t="array" ref="N54">INDEX('RAW DATA'!#REF!&amp;'RAW DATA'!$B$2:$B$500, SMALL(IF('DON''T DELETE!'!$B$27='RAW DATA'!$AA$2:$AA$500, ROW('RAW DATA'!$AA$2:$AA$500)-MIN(ROW('RAW DATA'!$AA$2:$AA$500))+1, ""), ROW('DON''T DELETE!'!A27)))</f>
        <v>#NUM!</v>
      </c>
      <c r="O54" s="43" t="e">
        <f>VLOOKUP(N54,Complete!$A$6:$R$499,2,FALSE)</f>
        <v>#NUM!</v>
      </c>
      <c r="P54" s="43" t="e">
        <f>VLOOKUP(N54,Complete!$A$6:$R$499,15,FALSE)</f>
        <v>#NUM!</v>
      </c>
      <c r="Q54" s="43" t="e">
        <f t="array" ref="Q54">INDEX('RAW DATA'!#REF!&amp;'RAW DATA'!$B$2:$B$500, SMALL(IF('DON''T DELETE!'!$C$27='RAW DATA'!$AA$2:$AA$500, ROW('RAW DATA'!$AA$2:$AA$500)-MIN(ROW('RAW DATA'!$AA$2:$AA$500))+1, ""), ROW('DON''T DELETE!'!A27)))</f>
        <v>#NUM!</v>
      </c>
      <c r="R54" s="43" t="e">
        <f>VLOOKUP(Q54,Complete!$A$6:$R$499,2,FALSE)</f>
        <v>#NUM!</v>
      </c>
      <c r="S54" s="43" t="e">
        <f>VLOOKUP(Q54,Complete!$A$6:$R$499,15,FALSE)</f>
        <v>#NUM!</v>
      </c>
      <c r="T54" s="43" t="e">
        <f t="array" ref="T54">INDEX('RAW DATA'!#REF!&amp;'RAW DATA'!$B$2:$B$500, SMALL(IF('DON''T DELETE!'!$D$27='RAW DATA'!$AA$2:$AA$500, ROW('RAW DATA'!$AA$2:$AA$500)-MIN(ROW('RAW DATA'!$AA$2:$AA$500))+1, ""), ROW('DON''T DELETE!'!D27)))</f>
        <v>#NUM!</v>
      </c>
      <c r="U54" s="43" t="e">
        <f>VLOOKUP(T54,Complete!$A$6:$R$499,2,FALSE)</f>
        <v>#NUM!</v>
      </c>
      <c r="V54" s="43" t="e">
        <f>VLOOKUP(T54,Complete!$A$6:$R$499,15,FALSE)</f>
        <v>#NUM!</v>
      </c>
    </row>
    <row r="55" spans="2:22">
      <c r="B55" s="38" t="e">
        <f t="array" ref="B55">INDEX('RAW DATA'!#REF!&amp;'RAW DATA'!$B$2:$B$500, SMALL(IF($B$27='RAW DATA'!$AA$2:$AA$500, ROW('RAW DATA'!$AA$2:$AA$500)-MIN(ROW('RAW DATA'!$AA$2:$AA$500))+1, ""), ROW('DON''T DELETE!'!A28)))</f>
        <v>#NUM!</v>
      </c>
      <c r="C55" s="38" t="e">
        <f t="array" ref="C55">INDEX('RAW DATA'!#REF!&amp;'RAW DATA'!$B$2:$B$500, SMALL(IF($C$27='RAW DATA'!$AA$2:$AA$500, ROW('RAW DATA'!$AA$2:$AA$500)-MIN(ROW('RAW DATA'!$AA$2:$AA$500))+1, ""), ROW('DON''T DELETE!'!B28)))</f>
        <v>#NUM!</v>
      </c>
      <c r="D55" s="38" t="e">
        <f t="array" ref="D55">INDEX('RAW DATA'!#REF!&amp;'RAW DATA'!$B$2:$B$500, SMALL(IF($D$27='RAW DATA'!$AA$2:$AA$500, ROW('RAW DATA'!$AA$2:$AA$500)-MIN(ROW('RAW DATA'!$AA$2:$AA$500))+1, ""), ROW('DON''T DELETE!'!C28)))</f>
        <v>#NUM!</v>
      </c>
      <c r="F55" s="38" t="str">
        <f t="shared" si="0"/>
        <v/>
      </c>
      <c r="G55" s="38" t="str">
        <f t="shared" si="1"/>
        <v/>
      </c>
      <c r="H55" s="38" t="str">
        <f t="shared" si="2"/>
        <v/>
      </c>
      <c r="N55" s="43" t="e">
        <f t="array" ref="N55">INDEX('RAW DATA'!#REF!&amp;'RAW DATA'!$B$2:$B$500, SMALL(IF('DON''T DELETE!'!$B$27='RAW DATA'!$AA$2:$AA$500, ROW('RAW DATA'!$AA$2:$AA$500)-MIN(ROW('RAW DATA'!$AA$2:$AA$500))+1, ""), ROW('DON''T DELETE!'!A28)))</f>
        <v>#NUM!</v>
      </c>
      <c r="O55" s="43" t="e">
        <f>VLOOKUP(N55,Complete!$A$6:$R$499,2,FALSE)</f>
        <v>#NUM!</v>
      </c>
      <c r="P55" s="43" t="e">
        <f>VLOOKUP(N55,Complete!$A$6:$R$499,15,FALSE)</f>
        <v>#NUM!</v>
      </c>
      <c r="Q55" s="43" t="e">
        <f t="array" ref="Q55">INDEX('RAW DATA'!#REF!&amp;'RAW DATA'!$B$2:$B$500, SMALL(IF('DON''T DELETE!'!$C$27='RAW DATA'!$AA$2:$AA$500, ROW('RAW DATA'!$AA$2:$AA$500)-MIN(ROW('RAW DATA'!$AA$2:$AA$500))+1, ""), ROW('DON''T DELETE!'!A28)))</f>
        <v>#NUM!</v>
      </c>
      <c r="R55" s="43" t="e">
        <f>VLOOKUP(Q55,Complete!$A$6:$R$499,2,FALSE)</f>
        <v>#NUM!</v>
      </c>
      <c r="S55" s="43" t="e">
        <f>VLOOKUP(Q55,Complete!$A$6:$R$499,15,FALSE)</f>
        <v>#NUM!</v>
      </c>
      <c r="T55" s="43" t="e">
        <f t="array" ref="T55">INDEX('RAW DATA'!#REF!&amp;'RAW DATA'!$B$2:$B$500, SMALL(IF('DON''T DELETE!'!$D$27='RAW DATA'!$AA$2:$AA$500, ROW('RAW DATA'!$AA$2:$AA$500)-MIN(ROW('RAW DATA'!$AA$2:$AA$500))+1, ""), ROW('DON''T DELETE!'!D28)))</f>
        <v>#NUM!</v>
      </c>
      <c r="U55" s="43" t="e">
        <f>VLOOKUP(T55,Complete!$A$6:$R$499,2,FALSE)</f>
        <v>#NUM!</v>
      </c>
      <c r="V55" s="43" t="e">
        <f>VLOOKUP(T55,Complete!$A$6:$R$499,15,FALSE)</f>
        <v>#NUM!</v>
      </c>
    </row>
    <row r="56" spans="2:22">
      <c r="B56" s="38" t="e">
        <f t="array" ref="B56">INDEX('RAW DATA'!#REF!&amp;'RAW DATA'!$B$2:$B$500, SMALL(IF($B$27='RAW DATA'!$AA$2:$AA$500, ROW('RAW DATA'!$AA$2:$AA$500)-MIN(ROW('RAW DATA'!$AA$2:$AA$500))+1, ""), ROW('DON''T DELETE!'!A29)))</f>
        <v>#NUM!</v>
      </c>
      <c r="C56" s="38" t="e">
        <f t="array" ref="C56">INDEX('RAW DATA'!#REF!&amp;'RAW DATA'!$B$2:$B$500, SMALL(IF($C$27='RAW DATA'!$AA$2:$AA$500, ROW('RAW DATA'!$AA$2:$AA$500)-MIN(ROW('RAW DATA'!$AA$2:$AA$500))+1, ""), ROW('DON''T DELETE!'!B29)))</f>
        <v>#NUM!</v>
      </c>
      <c r="D56" s="38" t="e">
        <f t="array" ref="D56">INDEX('RAW DATA'!#REF!&amp;'RAW DATA'!$B$2:$B$500, SMALL(IF($D$27='RAW DATA'!$AA$2:$AA$500, ROW('RAW DATA'!$AA$2:$AA$500)-MIN(ROW('RAW DATA'!$AA$2:$AA$500))+1, ""), ROW('DON''T DELETE!'!C29)))</f>
        <v>#NUM!</v>
      </c>
      <c r="F56" s="38" t="str">
        <f t="shared" si="0"/>
        <v/>
      </c>
      <c r="G56" s="38" t="str">
        <f t="shared" si="1"/>
        <v/>
      </c>
      <c r="H56" s="38" t="str">
        <f t="shared" si="2"/>
        <v/>
      </c>
      <c r="N56" s="43" t="e">
        <f t="array" ref="N56">INDEX('RAW DATA'!#REF!&amp;'RAW DATA'!$B$2:$B$500, SMALL(IF('DON''T DELETE!'!$B$27='RAW DATA'!$AA$2:$AA$500, ROW('RAW DATA'!$AA$2:$AA$500)-MIN(ROW('RAW DATA'!$AA$2:$AA$500))+1, ""), ROW('DON''T DELETE!'!A29)))</f>
        <v>#NUM!</v>
      </c>
      <c r="O56" s="43" t="e">
        <f>VLOOKUP(N56,Complete!$A$6:$R$499,2,FALSE)</f>
        <v>#NUM!</v>
      </c>
      <c r="P56" s="43" t="e">
        <f>VLOOKUP(N56,Complete!$A$6:$R$499,15,FALSE)</f>
        <v>#NUM!</v>
      </c>
      <c r="Q56" s="43" t="e">
        <f t="array" ref="Q56">INDEX('RAW DATA'!#REF!&amp;'RAW DATA'!$B$2:$B$500, SMALL(IF('DON''T DELETE!'!$C$27='RAW DATA'!$AA$2:$AA$500, ROW('RAW DATA'!$AA$2:$AA$500)-MIN(ROW('RAW DATA'!$AA$2:$AA$500))+1, ""), ROW('DON''T DELETE!'!A29)))</f>
        <v>#NUM!</v>
      </c>
      <c r="R56" s="43" t="e">
        <f>VLOOKUP(Q56,Complete!$A$6:$R$499,2,FALSE)</f>
        <v>#NUM!</v>
      </c>
      <c r="S56" s="43" t="e">
        <f>VLOOKUP(Q56,Complete!$A$6:$R$499,15,FALSE)</f>
        <v>#NUM!</v>
      </c>
      <c r="T56" s="43" t="e">
        <f t="array" ref="T56">INDEX('RAW DATA'!#REF!&amp;'RAW DATA'!$B$2:$B$500, SMALL(IF('DON''T DELETE!'!$D$27='RAW DATA'!$AA$2:$AA$500, ROW('RAW DATA'!$AA$2:$AA$500)-MIN(ROW('RAW DATA'!$AA$2:$AA$500))+1, ""), ROW('DON''T DELETE!'!D29)))</f>
        <v>#NUM!</v>
      </c>
      <c r="U56" s="43" t="e">
        <f>VLOOKUP(T56,Complete!$A$6:$R$499,2,FALSE)</f>
        <v>#NUM!</v>
      </c>
      <c r="V56" s="43" t="e">
        <f>VLOOKUP(T56,Complete!$A$6:$R$499,15,FALSE)</f>
        <v>#NUM!</v>
      </c>
    </row>
    <row r="57" spans="2:22">
      <c r="B57" s="38" t="e">
        <f t="array" ref="B57">INDEX('RAW DATA'!#REF!&amp;'RAW DATA'!$B$2:$B$500, SMALL(IF($B$27='RAW DATA'!$AA$2:$AA$500, ROW('RAW DATA'!$AA$2:$AA$500)-MIN(ROW('RAW DATA'!$AA$2:$AA$500))+1, ""), ROW('DON''T DELETE!'!A30)))</f>
        <v>#NUM!</v>
      </c>
      <c r="C57" s="38" t="e">
        <f t="array" ref="C57">INDEX('RAW DATA'!#REF!&amp;'RAW DATA'!$B$2:$B$500, SMALL(IF($C$27='RAW DATA'!$AA$2:$AA$500, ROW('RAW DATA'!$AA$2:$AA$500)-MIN(ROW('RAW DATA'!$AA$2:$AA$500))+1, ""), ROW('DON''T DELETE!'!B30)))</f>
        <v>#NUM!</v>
      </c>
      <c r="D57" s="38" t="e">
        <f t="array" ref="D57">INDEX('RAW DATA'!#REF!&amp;'RAW DATA'!$B$2:$B$500, SMALL(IF($D$27='RAW DATA'!$AA$2:$AA$500, ROW('RAW DATA'!$AA$2:$AA$500)-MIN(ROW('RAW DATA'!$AA$2:$AA$500))+1, ""), ROW('DON''T DELETE!'!C30)))</f>
        <v>#NUM!</v>
      </c>
      <c r="F57" s="38" t="str">
        <f t="shared" si="0"/>
        <v/>
      </c>
      <c r="G57" s="38" t="str">
        <f t="shared" si="1"/>
        <v/>
      </c>
      <c r="H57" s="38" t="str">
        <f t="shared" si="2"/>
        <v/>
      </c>
      <c r="N57" s="43" t="e">
        <f t="array" ref="N57">INDEX('RAW DATA'!#REF!&amp;'RAW DATA'!$B$2:$B$500, SMALL(IF('DON''T DELETE!'!$B$27='RAW DATA'!$AA$2:$AA$500, ROW('RAW DATA'!$AA$2:$AA$500)-MIN(ROW('RAW DATA'!$AA$2:$AA$500))+1, ""), ROW('DON''T DELETE!'!A30)))</f>
        <v>#NUM!</v>
      </c>
      <c r="O57" s="43" t="e">
        <f>VLOOKUP(N57,Complete!$A$6:$R$499,2,FALSE)</f>
        <v>#NUM!</v>
      </c>
      <c r="P57" s="43" t="e">
        <f>VLOOKUP(N57,Complete!$A$6:$R$499,15,FALSE)</f>
        <v>#NUM!</v>
      </c>
      <c r="Q57" s="43" t="e">
        <f t="array" ref="Q57">INDEX('RAW DATA'!#REF!&amp;'RAW DATA'!$B$2:$B$500, SMALL(IF('DON''T DELETE!'!$C$27='RAW DATA'!$AA$2:$AA$500, ROW('RAW DATA'!$AA$2:$AA$500)-MIN(ROW('RAW DATA'!$AA$2:$AA$500))+1, ""), ROW('DON''T DELETE!'!A30)))</f>
        <v>#NUM!</v>
      </c>
      <c r="R57" s="43" t="e">
        <f>VLOOKUP(Q57,Complete!$A$6:$R$499,2,FALSE)</f>
        <v>#NUM!</v>
      </c>
      <c r="S57" s="43" t="e">
        <f>VLOOKUP(Q57,Complete!$A$6:$R$499,15,FALSE)</f>
        <v>#NUM!</v>
      </c>
      <c r="T57" s="43" t="e">
        <f t="array" ref="T57">INDEX('RAW DATA'!#REF!&amp;'RAW DATA'!$B$2:$B$500, SMALL(IF('DON''T DELETE!'!$D$27='RAW DATA'!$AA$2:$AA$500, ROW('RAW DATA'!$AA$2:$AA$500)-MIN(ROW('RAW DATA'!$AA$2:$AA$500))+1, ""), ROW('DON''T DELETE!'!D30)))</f>
        <v>#NUM!</v>
      </c>
      <c r="U57" s="43" t="e">
        <f>VLOOKUP(T57,Complete!$A$6:$R$499,2,FALSE)</f>
        <v>#NUM!</v>
      </c>
      <c r="V57" s="43" t="e">
        <f>VLOOKUP(T57,Complete!$A$6:$R$499,15,FALSE)</f>
        <v>#NUM!</v>
      </c>
    </row>
    <row r="58" spans="2:22">
      <c r="B58" s="38" t="e">
        <f t="array" ref="B58">INDEX('RAW DATA'!#REF!&amp;'RAW DATA'!$B$2:$B$500, SMALL(IF($B$27='RAW DATA'!$AA$2:$AA$500, ROW('RAW DATA'!$AA$2:$AA$500)-MIN(ROW('RAW DATA'!$AA$2:$AA$500))+1, ""), ROW('DON''T DELETE!'!A31)))</f>
        <v>#NUM!</v>
      </c>
      <c r="C58" s="38" t="e">
        <f t="array" ref="C58">INDEX('RAW DATA'!#REF!&amp;'RAW DATA'!$B$2:$B$500, SMALL(IF($C$27='RAW DATA'!$AA$2:$AA$500, ROW('RAW DATA'!$AA$2:$AA$500)-MIN(ROW('RAW DATA'!$AA$2:$AA$500))+1, ""), ROW('DON''T DELETE!'!B31)))</f>
        <v>#NUM!</v>
      </c>
      <c r="D58" s="38" t="e">
        <f t="array" ref="D58">INDEX('RAW DATA'!#REF!&amp;'RAW DATA'!$B$2:$B$500, SMALL(IF($D$27='RAW DATA'!$AA$2:$AA$500, ROW('RAW DATA'!$AA$2:$AA$500)-MIN(ROW('RAW DATA'!$AA$2:$AA$500))+1, ""), ROW('DON''T DELETE!'!C31)))</f>
        <v>#NUM!</v>
      </c>
      <c r="F58" s="38" t="str">
        <f t="shared" si="0"/>
        <v/>
      </c>
      <c r="G58" s="38" t="str">
        <f t="shared" si="1"/>
        <v/>
      </c>
      <c r="H58" s="38" t="str">
        <f t="shared" si="2"/>
        <v/>
      </c>
      <c r="N58" s="43" t="e">
        <f t="array" ref="N58">INDEX('RAW DATA'!#REF!&amp;'RAW DATA'!$B$2:$B$500, SMALL(IF('DON''T DELETE!'!$B$27='RAW DATA'!$AA$2:$AA$500, ROW('RAW DATA'!$AA$2:$AA$500)-MIN(ROW('RAW DATA'!$AA$2:$AA$500))+1, ""), ROW('DON''T DELETE!'!A31)))</f>
        <v>#NUM!</v>
      </c>
      <c r="O58" s="43" t="e">
        <f>VLOOKUP(N58,Complete!$A$6:$R$499,2,FALSE)</f>
        <v>#NUM!</v>
      </c>
      <c r="P58" s="43" t="e">
        <f>VLOOKUP(N58,Complete!$A$6:$R$499,15,FALSE)</f>
        <v>#NUM!</v>
      </c>
      <c r="Q58" s="43" t="e">
        <f t="array" ref="Q58">INDEX('RAW DATA'!#REF!&amp;'RAW DATA'!$B$2:$B$500, SMALL(IF('DON''T DELETE!'!$C$27='RAW DATA'!$AA$2:$AA$500, ROW('RAW DATA'!$AA$2:$AA$500)-MIN(ROW('RAW DATA'!$AA$2:$AA$500))+1, ""), ROW('DON''T DELETE!'!A31)))</f>
        <v>#NUM!</v>
      </c>
      <c r="R58" s="43" t="e">
        <f>VLOOKUP(Q58,Complete!$A$6:$R$499,2,FALSE)</f>
        <v>#NUM!</v>
      </c>
      <c r="S58" s="43" t="e">
        <f>VLOOKUP(Q58,Complete!$A$6:$R$499,15,FALSE)</f>
        <v>#NUM!</v>
      </c>
      <c r="T58" s="43" t="e">
        <f t="array" ref="T58">INDEX('RAW DATA'!#REF!&amp;'RAW DATA'!$B$2:$B$500, SMALL(IF('DON''T DELETE!'!$D$27='RAW DATA'!$AA$2:$AA$500, ROW('RAW DATA'!$AA$2:$AA$500)-MIN(ROW('RAW DATA'!$AA$2:$AA$500))+1, ""), ROW('DON''T DELETE!'!D31)))</f>
        <v>#NUM!</v>
      </c>
      <c r="U58" s="43" t="e">
        <f>VLOOKUP(T58,Complete!$A$6:$R$499,2,FALSE)</f>
        <v>#NUM!</v>
      </c>
      <c r="V58" s="43" t="e">
        <f>VLOOKUP(T58,Complete!$A$6:$R$499,15,FALSE)</f>
        <v>#NUM!</v>
      </c>
    </row>
    <row r="59" spans="2:22">
      <c r="B59" s="38" t="e">
        <f t="array" ref="B59">INDEX('RAW DATA'!#REF!&amp;'RAW DATA'!$B$2:$B$500, SMALL(IF($B$27='RAW DATA'!$AA$2:$AA$500, ROW('RAW DATA'!$AA$2:$AA$500)-MIN(ROW('RAW DATA'!$AA$2:$AA$500))+1, ""), ROW('DON''T DELETE!'!A32)))</f>
        <v>#NUM!</v>
      </c>
      <c r="C59" s="38" t="e">
        <f t="array" ref="C59">INDEX('RAW DATA'!#REF!&amp;'RAW DATA'!$B$2:$B$500, SMALL(IF($C$27='RAW DATA'!$AA$2:$AA$500, ROW('RAW DATA'!$AA$2:$AA$500)-MIN(ROW('RAW DATA'!$AA$2:$AA$500))+1, ""), ROW('DON''T DELETE!'!B32)))</f>
        <v>#NUM!</v>
      </c>
      <c r="D59" s="38" t="e">
        <f t="array" ref="D59">INDEX('RAW DATA'!#REF!&amp;'RAW DATA'!$B$2:$B$500, SMALL(IF($D$27='RAW DATA'!$AA$2:$AA$500, ROW('RAW DATA'!$AA$2:$AA$500)-MIN(ROW('RAW DATA'!$AA$2:$AA$500))+1, ""), ROW('DON''T DELETE!'!C32)))</f>
        <v>#NUM!</v>
      </c>
      <c r="F59" s="38" t="str">
        <f t="shared" si="0"/>
        <v/>
      </c>
      <c r="G59" s="38" t="str">
        <f t="shared" si="1"/>
        <v/>
      </c>
      <c r="H59" s="38" t="str">
        <f t="shared" si="2"/>
        <v/>
      </c>
      <c r="N59" s="43" t="e">
        <f t="array" ref="N59">INDEX('RAW DATA'!#REF!&amp;'RAW DATA'!$B$2:$B$500, SMALL(IF('DON''T DELETE!'!$B$27='RAW DATA'!$AA$2:$AA$500, ROW('RAW DATA'!$AA$2:$AA$500)-MIN(ROW('RAW DATA'!$AA$2:$AA$500))+1, ""), ROW('DON''T DELETE!'!A32)))</f>
        <v>#NUM!</v>
      </c>
      <c r="O59" s="43" t="e">
        <f>VLOOKUP(N59,Complete!$A$6:$R$499,2,FALSE)</f>
        <v>#NUM!</v>
      </c>
      <c r="P59" s="43" t="e">
        <f>VLOOKUP(N59,Complete!$A$6:$R$499,15,FALSE)</f>
        <v>#NUM!</v>
      </c>
      <c r="Q59" s="43" t="e">
        <f t="array" ref="Q59">INDEX('RAW DATA'!#REF!&amp;'RAW DATA'!$B$2:$B$500, SMALL(IF('DON''T DELETE!'!$C$27='RAW DATA'!$AA$2:$AA$500, ROW('RAW DATA'!$AA$2:$AA$500)-MIN(ROW('RAW DATA'!$AA$2:$AA$500))+1, ""), ROW('DON''T DELETE!'!A32)))</f>
        <v>#NUM!</v>
      </c>
      <c r="R59" s="43" t="e">
        <f>VLOOKUP(Q59,Complete!$A$6:$R$499,2,FALSE)</f>
        <v>#NUM!</v>
      </c>
      <c r="S59" s="43" t="e">
        <f>VLOOKUP(Q59,Complete!$A$6:$R$499,15,FALSE)</f>
        <v>#NUM!</v>
      </c>
      <c r="T59" s="43" t="e">
        <f t="array" ref="T59">INDEX('RAW DATA'!#REF!&amp;'RAW DATA'!$B$2:$B$500, SMALL(IF('DON''T DELETE!'!$D$27='RAW DATA'!$AA$2:$AA$500, ROW('RAW DATA'!$AA$2:$AA$500)-MIN(ROW('RAW DATA'!$AA$2:$AA$500))+1, ""), ROW('DON''T DELETE!'!D32)))</f>
        <v>#NUM!</v>
      </c>
      <c r="U59" s="43" t="e">
        <f>VLOOKUP(T59,Complete!$A$6:$R$499,2,FALSE)</f>
        <v>#NUM!</v>
      </c>
      <c r="V59" s="43" t="e">
        <f>VLOOKUP(T59,Complete!$A$6:$R$499,15,FALSE)</f>
        <v>#NUM!</v>
      </c>
    </row>
    <row r="60" spans="2:22">
      <c r="B60" s="38" t="e">
        <f t="array" ref="B60">INDEX('RAW DATA'!#REF!&amp;'RAW DATA'!$B$2:$B$500, SMALL(IF($B$27='RAW DATA'!$AA$2:$AA$500, ROW('RAW DATA'!$AA$2:$AA$500)-MIN(ROW('RAW DATA'!$AA$2:$AA$500))+1, ""), ROW('DON''T DELETE!'!A33)))</f>
        <v>#NUM!</v>
      </c>
      <c r="C60" s="38" t="e">
        <f t="array" ref="C60">INDEX('RAW DATA'!#REF!&amp;'RAW DATA'!$B$2:$B$500, SMALL(IF($C$27='RAW DATA'!$AA$2:$AA$500, ROW('RAW DATA'!$AA$2:$AA$500)-MIN(ROW('RAW DATA'!$AA$2:$AA$500))+1, ""), ROW('DON''T DELETE!'!B33)))</f>
        <v>#NUM!</v>
      </c>
      <c r="D60" s="38" t="e">
        <f t="array" ref="D60">INDEX('RAW DATA'!#REF!&amp;'RAW DATA'!$B$2:$B$500, SMALL(IF($D$27='RAW DATA'!$AA$2:$AA$500, ROW('RAW DATA'!$AA$2:$AA$500)-MIN(ROW('RAW DATA'!$AA$2:$AA$500))+1, ""), ROW('DON''T DELETE!'!C33)))</f>
        <v>#NUM!</v>
      </c>
      <c r="F60" s="38" t="str">
        <f t="shared" si="0"/>
        <v/>
      </c>
      <c r="G60" s="38" t="str">
        <f t="shared" si="1"/>
        <v/>
      </c>
      <c r="H60" s="38" t="str">
        <f t="shared" si="2"/>
        <v/>
      </c>
      <c r="N60" s="43" t="e">
        <f t="array" ref="N60">INDEX('RAW DATA'!#REF!&amp;'RAW DATA'!$B$2:$B$500, SMALL(IF('DON''T DELETE!'!$B$27='RAW DATA'!$AA$2:$AA$500, ROW('RAW DATA'!$AA$2:$AA$500)-MIN(ROW('RAW DATA'!$AA$2:$AA$500))+1, ""), ROW('DON''T DELETE!'!A33)))</f>
        <v>#NUM!</v>
      </c>
      <c r="O60" s="43" t="e">
        <f>VLOOKUP(N60,Complete!$A$6:$R$499,2,FALSE)</f>
        <v>#NUM!</v>
      </c>
      <c r="P60" s="43" t="e">
        <f>VLOOKUP(N60,Complete!$A$6:$R$499,15,FALSE)</f>
        <v>#NUM!</v>
      </c>
      <c r="Q60" s="43" t="e">
        <f t="array" ref="Q60">INDEX('RAW DATA'!#REF!&amp;'RAW DATA'!$B$2:$B$500, SMALL(IF('DON''T DELETE!'!$C$27='RAW DATA'!$AA$2:$AA$500, ROW('RAW DATA'!$AA$2:$AA$500)-MIN(ROW('RAW DATA'!$AA$2:$AA$500))+1, ""), ROW('DON''T DELETE!'!A33)))</f>
        <v>#NUM!</v>
      </c>
      <c r="R60" s="43" t="e">
        <f>VLOOKUP(Q60,Complete!$A$6:$R$499,2,FALSE)</f>
        <v>#NUM!</v>
      </c>
      <c r="S60" s="43" t="e">
        <f>VLOOKUP(Q60,Complete!$A$6:$R$499,15,FALSE)</f>
        <v>#NUM!</v>
      </c>
      <c r="T60" s="43" t="e">
        <f t="array" ref="T60">INDEX('RAW DATA'!#REF!&amp;'RAW DATA'!$B$2:$B$500, SMALL(IF('DON''T DELETE!'!$D$27='RAW DATA'!$AA$2:$AA$500, ROW('RAW DATA'!$AA$2:$AA$500)-MIN(ROW('RAW DATA'!$AA$2:$AA$500))+1, ""), ROW('DON''T DELETE!'!D33)))</f>
        <v>#NUM!</v>
      </c>
      <c r="U60" s="43" t="e">
        <f>VLOOKUP(T60,Complete!$A$6:$R$499,2,FALSE)</f>
        <v>#NUM!</v>
      </c>
      <c r="V60" s="43" t="e">
        <f>VLOOKUP(T60,Complete!$A$6:$R$499,15,FALSE)</f>
        <v>#NUM!</v>
      </c>
    </row>
    <row r="61" spans="2:22">
      <c r="B61" s="38" t="e">
        <f t="array" ref="B61">INDEX('RAW DATA'!#REF!&amp;'RAW DATA'!$B$2:$B$500, SMALL(IF($B$27='RAW DATA'!$AA$2:$AA$500, ROW('RAW DATA'!$AA$2:$AA$500)-MIN(ROW('RAW DATA'!$AA$2:$AA$500))+1, ""), ROW('DON''T DELETE!'!A34)))</f>
        <v>#NUM!</v>
      </c>
      <c r="C61" s="38" t="e">
        <f t="array" ref="C61">INDEX('RAW DATA'!#REF!&amp;'RAW DATA'!$B$2:$B$500, SMALL(IF($C$27='RAW DATA'!$AA$2:$AA$500, ROW('RAW DATA'!$AA$2:$AA$500)-MIN(ROW('RAW DATA'!$AA$2:$AA$500))+1, ""), ROW('DON''T DELETE!'!B34)))</f>
        <v>#NUM!</v>
      </c>
      <c r="D61" s="38" t="e">
        <f t="array" ref="D61">INDEX('RAW DATA'!#REF!&amp;'RAW DATA'!$B$2:$B$500, SMALL(IF($D$27='RAW DATA'!$AA$2:$AA$500, ROW('RAW DATA'!$AA$2:$AA$500)-MIN(ROW('RAW DATA'!$AA$2:$AA$500))+1, ""), ROW('DON''T DELETE!'!C34)))</f>
        <v>#NUM!</v>
      </c>
      <c r="F61" s="38" t="str">
        <f t="shared" si="0"/>
        <v/>
      </c>
      <c r="G61" s="38" t="str">
        <f t="shared" si="1"/>
        <v/>
      </c>
      <c r="H61" s="38" t="str">
        <f t="shared" si="2"/>
        <v/>
      </c>
      <c r="N61" s="43" t="e">
        <f t="array" ref="N61">INDEX('RAW DATA'!#REF!&amp;'RAW DATA'!$B$2:$B$500, SMALL(IF('DON''T DELETE!'!$B$27='RAW DATA'!$AA$2:$AA$500, ROW('RAW DATA'!$AA$2:$AA$500)-MIN(ROW('RAW DATA'!$AA$2:$AA$500))+1, ""), ROW('DON''T DELETE!'!A34)))</f>
        <v>#NUM!</v>
      </c>
      <c r="O61" s="43" t="e">
        <f>VLOOKUP(N61,Complete!$A$6:$R$499,2,FALSE)</f>
        <v>#NUM!</v>
      </c>
      <c r="P61" s="43" t="e">
        <f>VLOOKUP(N61,Complete!$A$6:$R$499,15,FALSE)</f>
        <v>#NUM!</v>
      </c>
      <c r="Q61" s="43" t="e">
        <f t="array" ref="Q61">INDEX('RAW DATA'!#REF!&amp;'RAW DATA'!$B$2:$B$500, SMALL(IF('DON''T DELETE!'!$C$27='RAW DATA'!$AA$2:$AA$500, ROW('RAW DATA'!$AA$2:$AA$500)-MIN(ROW('RAW DATA'!$AA$2:$AA$500))+1, ""), ROW('DON''T DELETE!'!A34)))</f>
        <v>#NUM!</v>
      </c>
      <c r="R61" s="43" t="e">
        <f>VLOOKUP(Q61,Complete!$A$6:$R$499,2,FALSE)</f>
        <v>#NUM!</v>
      </c>
      <c r="S61" s="43" t="e">
        <f>VLOOKUP(Q61,Complete!$A$6:$R$499,15,FALSE)</f>
        <v>#NUM!</v>
      </c>
      <c r="T61" s="43" t="e">
        <f t="array" ref="T61">INDEX('RAW DATA'!#REF!&amp;'RAW DATA'!$B$2:$B$500, SMALL(IF('DON''T DELETE!'!$D$27='RAW DATA'!$AA$2:$AA$500, ROW('RAW DATA'!$AA$2:$AA$500)-MIN(ROW('RAW DATA'!$AA$2:$AA$500))+1, ""), ROW('DON''T DELETE!'!D34)))</f>
        <v>#NUM!</v>
      </c>
      <c r="U61" s="43" t="e">
        <f>VLOOKUP(T61,Complete!$A$6:$R$499,2,FALSE)</f>
        <v>#NUM!</v>
      </c>
      <c r="V61" s="43" t="e">
        <f>VLOOKUP(T61,Complete!$A$6:$R$499,15,FALSE)</f>
        <v>#NUM!</v>
      </c>
    </row>
    <row r="62" spans="2:22">
      <c r="B62" s="38" t="e">
        <f t="array" ref="B62">INDEX('RAW DATA'!#REF!&amp;'RAW DATA'!$B$2:$B$500, SMALL(IF($B$27='RAW DATA'!$AA$2:$AA$500, ROW('RAW DATA'!$AA$2:$AA$500)-MIN(ROW('RAW DATA'!$AA$2:$AA$500))+1, ""), ROW('DON''T DELETE!'!A35)))</f>
        <v>#NUM!</v>
      </c>
      <c r="C62" s="38" t="e">
        <f t="array" ref="C62">INDEX('RAW DATA'!#REF!&amp;'RAW DATA'!$B$2:$B$500, SMALL(IF($C$27='RAW DATA'!$AA$2:$AA$500, ROW('RAW DATA'!$AA$2:$AA$500)-MIN(ROW('RAW DATA'!$AA$2:$AA$500))+1, ""), ROW('DON''T DELETE!'!B35)))</f>
        <v>#NUM!</v>
      </c>
      <c r="D62" s="38" t="e">
        <f t="array" ref="D62">INDEX('RAW DATA'!#REF!&amp;'RAW DATA'!$B$2:$B$500, SMALL(IF($D$27='RAW DATA'!$AA$2:$AA$500, ROW('RAW DATA'!$AA$2:$AA$500)-MIN(ROW('RAW DATA'!$AA$2:$AA$500))+1, ""), ROW('DON''T DELETE!'!C35)))</f>
        <v>#NUM!</v>
      </c>
      <c r="F62" s="38" t="str">
        <f t="shared" si="0"/>
        <v/>
      </c>
      <c r="G62" s="38" t="str">
        <f t="shared" si="1"/>
        <v/>
      </c>
      <c r="H62" s="38" t="str">
        <f t="shared" si="2"/>
        <v/>
      </c>
      <c r="N62" s="43" t="e">
        <f t="array" ref="N62">INDEX('RAW DATA'!#REF!&amp;'RAW DATA'!$B$2:$B$500, SMALL(IF('DON''T DELETE!'!$B$27='RAW DATA'!$AA$2:$AA$500, ROW('RAW DATA'!$AA$2:$AA$500)-MIN(ROW('RAW DATA'!$AA$2:$AA$500))+1, ""), ROW('DON''T DELETE!'!A35)))</f>
        <v>#NUM!</v>
      </c>
      <c r="O62" s="43" t="e">
        <f>VLOOKUP(N62,Complete!$A$6:$R$499,2,FALSE)</f>
        <v>#NUM!</v>
      </c>
      <c r="P62" s="43" t="e">
        <f>VLOOKUP(N62,Complete!$A$6:$R$499,15,FALSE)</f>
        <v>#NUM!</v>
      </c>
      <c r="Q62" s="43" t="e">
        <f t="array" ref="Q62">INDEX('RAW DATA'!#REF!&amp;'RAW DATA'!$B$2:$B$500, SMALL(IF('DON''T DELETE!'!$C$27='RAW DATA'!$AA$2:$AA$500, ROW('RAW DATA'!$AA$2:$AA$500)-MIN(ROW('RAW DATA'!$AA$2:$AA$500))+1, ""), ROW('DON''T DELETE!'!A35)))</f>
        <v>#NUM!</v>
      </c>
      <c r="R62" s="43" t="e">
        <f>VLOOKUP(Q62,Complete!$A$6:$R$499,2,FALSE)</f>
        <v>#NUM!</v>
      </c>
      <c r="S62" s="43" t="e">
        <f>VLOOKUP(Q62,Complete!$A$6:$R$499,15,FALSE)</f>
        <v>#NUM!</v>
      </c>
      <c r="T62" s="43" t="e">
        <f t="array" ref="T62">INDEX('RAW DATA'!#REF!&amp;'RAW DATA'!$B$2:$B$500, SMALL(IF('DON''T DELETE!'!$D$27='RAW DATA'!$AA$2:$AA$500, ROW('RAW DATA'!$AA$2:$AA$500)-MIN(ROW('RAW DATA'!$AA$2:$AA$500))+1, ""), ROW('DON''T DELETE!'!D35)))</f>
        <v>#NUM!</v>
      </c>
      <c r="U62" s="43" t="e">
        <f>VLOOKUP(T62,Complete!$A$6:$R$499,2,FALSE)</f>
        <v>#NUM!</v>
      </c>
      <c r="V62" s="43" t="e">
        <f>VLOOKUP(T62,Complete!$A$6:$R$499,15,FALSE)</f>
        <v>#NUM!</v>
      </c>
    </row>
    <row r="63" spans="2:22">
      <c r="B63" s="38" t="e">
        <f t="array" ref="B63">INDEX('RAW DATA'!#REF!&amp;'RAW DATA'!$B$2:$B$500, SMALL(IF($B$27='RAW DATA'!$AA$2:$AA$500, ROW('RAW DATA'!$AA$2:$AA$500)-MIN(ROW('RAW DATA'!$AA$2:$AA$500))+1, ""), ROW('DON''T DELETE!'!A36)))</f>
        <v>#NUM!</v>
      </c>
      <c r="C63" s="38" t="e">
        <f t="array" ref="C63">INDEX('RAW DATA'!#REF!&amp;'RAW DATA'!$B$2:$B$500, SMALL(IF($C$27='RAW DATA'!$AA$2:$AA$500, ROW('RAW DATA'!$AA$2:$AA$500)-MIN(ROW('RAW DATA'!$AA$2:$AA$500))+1, ""), ROW('DON''T DELETE!'!B36)))</f>
        <v>#NUM!</v>
      </c>
      <c r="D63" s="38" t="e">
        <f t="array" ref="D63">INDEX('RAW DATA'!#REF!&amp;'RAW DATA'!$B$2:$B$500, SMALL(IF($D$27='RAW DATA'!$AA$2:$AA$500, ROW('RAW DATA'!$AA$2:$AA$500)-MIN(ROW('RAW DATA'!$AA$2:$AA$500))+1, ""), ROW('DON''T DELETE!'!C36)))</f>
        <v>#NUM!</v>
      </c>
      <c r="F63" s="38" t="str">
        <f t="shared" si="0"/>
        <v/>
      </c>
      <c r="G63" s="38" t="str">
        <f t="shared" si="1"/>
        <v/>
      </c>
      <c r="H63" s="38" t="str">
        <f t="shared" si="2"/>
        <v/>
      </c>
      <c r="N63" s="43" t="e">
        <f t="array" ref="N63">INDEX('RAW DATA'!#REF!&amp;'RAW DATA'!$B$2:$B$500, SMALL(IF('DON''T DELETE!'!$B$27='RAW DATA'!$AA$2:$AA$500, ROW('RAW DATA'!$AA$2:$AA$500)-MIN(ROW('RAW DATA'!$AA$2:$AA$500))+1, ""), ROW('DON''T DELETE!'!A36)))</f>
        <v>#NUM!</v>
      </c>
      <c r="O63" s="43" t="e">
        <f>VLOOKUP(N63,Complete!$A$6:$R$499,2,FALSE)</f>
        <v>#NUM!</v>
      </c>
      <c r="P63" s="43" t="e">
        <f>VLOOKUP(N63,Complete!$A$6:$R$499,15,FALSE)</f>
        <v>#NUM!</v>
      </c>
      <c r="Q63" s="43" t="e">
        <f t="array" ref="Q63">INDEX('RAW DATA'!#REF!&amp;'RAW DATA'!$B$2:$B$500, SMALL(IF('DON''T DELETE!'!$C$27='RAW DATA'!$AA$2:$AA$500, ROW('RAW DATA'!$AA$2:$AA$500)-MIN(ROW('RAW DATA'!$AA$2:$AA$500))+1, ""), ROW('DON''T DELETE!'!A36)))</f>
        <v>#NUM!</v>
      </c>
      <c r="R63" s="43" t="e">
        <f>VLOOKUP(Q63,Complete!$A$6:$R$499,2,FALSE)</f>
        <v>#NUM!</v>
      </c>
      <c r="S63" s="43" t="e">
        <f>VLOOKUP(Q63,Complete!$A$6:$R$499,15,FALSE)</f>
        <v>#NUM!</v>
      </c>
      <c r="T63" s="43" t="e">
        <f t="array" ref="T63">INDEX('RAW DATA'!#REF!&amp;'RAW DATA'!$B$2:$B$500, SMALL(IF('DON''T DELETE!'!$D$27='RAW DATA'!$AA$2:$AA$500, ROW('RAW DATA'!$AA$2:$AA$500)-MIN(ROW('RAW DATA'!$AA$2:$AA$500))+1, ""), ROW('DON''T DELETE!'!D36)))</f>
        <v>#NUM!</v>
      </c>
      <c r="U63" s="43" t="e">
        <f>VLOOKUP(T63,Complete!$A$6:$R$499,2,FALSE)</f>
        <v>#NUM!</v>
      </c>
      <c r="V63" s="43" t="e">
        <f>VLOOKUP(T63,Complete!$A$6:$R$499,15,FALSE)</f>
        <v>#NUM!</v>
      </c>
    </row>
    <row r="64" spans="2:22">
      <c r="B64" s="38" t="e">
        <f t="array" ref="B64">INDEX('RAW DATA'!#REF!&amp;'RAW DATA'!$B$2:$B$500, SMALL(IF($B$27='RAW DATA'!$AA$2:$AA$500, ROW('RAW DATA'!$AA$2:$AA$500)-MIN(ROW('RAW DATA'!$AA$2:$AA$500))+1, ""), ROW('DON''T DELETE!'!A37)))</f>
        <v>#NUM!</v>
      </c>
      <c r="C64" s="38" t="e">
        <f t="array" ref="C64">INDEX('RAW DATA'!#REF!&amp;'RAW DATA'!$B$2:$B$500, SMALL(IF($C$27='RAW DATA'!$AA$2:$AA$500, ROW('RAW DATA'!$AA$2:$AA$500)-MIN(ROW('RAW DATA'!$AA$2:$AA$500))+1, ""), ROW('DON''T DELETE!'!B37)))</f>
        <v>#NUM!</v>
      </c>
      <c r="D64" s="38" t="e">
        <f t="array" ref="D64">INDEX('RAW DATA'!#REF!&amp;'RAW DATA'!$B$2:$B$500, SMALL(IF($D$27='RAW DATA'!$AA$2:$AA$500, ROW('RAW DATA'!$AA$2:$AA$500)-MIN(ROW('RAW DATA'!$AA$2:$AA$500))+1, ""), ROW('DON''T DELETE!'!C37)))</f>
        <v>#NUM!</v>
      </c>
      <c r="F64" s="38" t="str">
        <f t="shared" si="0"/>
        <v/>
      </c>
      <c r="G64" s="38" t="str">
        <f t="shared" si="1"/>
        <v/>
      </c>
      <c r="H64" s="38" t="str">
        <f t="shared" si="2"/>
        <v/>
      </c>
      <c r="N64" s="43" t="e">
        <f t="array" ref="N64">INDEX('RAW DATA'!#REF!&amp;'RAW DATA'!$B$2:$B$500, SMALL(IF('DON''T DELETE!'!$B$27='RAW DATA'!$AA$2:$AA$500, ROW('RAW DATA'!$AA$2:$AA$500)-MIN(ROW('RAW DATA'!$AA$2:$AA$500))+1, ""), ROW('DON''T DELETE!'!A37)))</f>
        <v>#NUM!</v>
      </c>
      <c r="O64" s="43" t="e">
        <f>VLOOKUP(N64,Complete!$A$6:$R$499,2,FALSE)</f>
        <v>#NUM!</v>
      </c>
      <c r="P64" s="43" t="e">
        <f>VLOOKUP(N64,Complete!$A$6:$R$499,15,FALSE)</f>
        <v>#NUM!</v>
      </c>
      <c r="Q64" s="43" t="e">
        <f t="array" ref="Q64">INDEX('RAW DATA'!#REF!&amp;'RAW DATA'!$B$2:$B$500, SMALL(IF('DON''T DELETE!'!$C$27='RAW DATA'!$AA$2:$AA$500, ROW('RAW DATA'!$AA$2:$AA$500)-MIN(ROW('RAW DATA'!$AA$2:$AA$500))+1, ""), ROW('DON''T DELETE!'!A37)))</f>
        <v>#NUM!</v>
      </c>
      <c r="R64" s="43" t="e">
        <f>VLOOKUP(Q64,Complete!$A$6:$R$499,2,FALSE)</f>
        <v>#NUM!</v>
      </c>
      <c r="S64" s="43" t="e">
        <f>VLOOKUP(Q64,Complete!$A$6:$R$499,15,FALSE)</f>
        <v>#NUM!</v>
      </c>
      <c r="T64" s="43" t="e">
        <f t="array" ref="T64">INDEX('RAW DATA'!#REF!&amp;'RAW DATA'!$B$2:$B$500, SMALL(IF('DON''T DELETE!'!$D$27='RAW DATA'!$AA$2:$AA$500, ROW('RAW DATA'!$AA$2:$AA$500)-MIN(ROW('RAW DATA'!$AA$2:$AA$500))+1, ""), ROW('DON''T DELETE!'!D37)))</f>
        <v>#NUM!</v>
      </c>
      <c r="U64" s="43" t="e">
        <f>VLOOKUP(T64,Complete!$A$6:$R$499,2,FALSE)</f>
        <v>#NUM!</v>
      </c>
      <c r="V64" s="43" t="e">
        <f>VLOOKUP(T64,Complete!$A$6:$R$499,15,FALSE)</f>
        <v>#NUM!</v>
      </c>
    </row>
    <row r="65" spans="2:22">
      <c r="B65" s="38" t="e">
        <f t="array" ref="B65">INDEX('RAW DATA'!#REF!&amp;'RAW DATA'!$B$2:$B$500, SMALL(IF($B$27='RAW DATA'!$AA$2:$AA$500, ROW('RAW DATA'!$AA$2:$AA$500)-MIN(ROW('RAW DATA'!$AA$2:$AA$500))+1, ""), ROW('DON''T DELETE!'!A38)))</f>
        <v>#NUM!</v>
      </c>
      <c r="C65" s="38" t="e">
        <f t="array" ref="C65">INDEX('RAW DATA'!#REF!&amp;'RAW DATA'!$B$2:$B$500, SMALL(IF($C$27='RAW DATA'!$AA$2:$AA$500, ROW('RAW DATA'!$AA$2:$AA$500)-MIN(ROW('RAW DATA'!$AA$2:$AA$500))+1, ""), ROW('DON''T DELETE!'!B38)))</f>
        <v>#NUM!</v>
      </c>
      <c r="D65" s="38" t="e">
        <f t="array" ref="D65">INDEX('RAW DATA'!#REF!&amp;'RAW DATA'!$B$2:$B$500, SMALL(IF($D$27='RAW DATA'!$AA$2:$AA$500, ROW('RAW DATA'!$AA$2:$AA$500)-MIN(ROW('RAW DATA'!$AA$2:$AA$500))+1, ""), ROW('DON''T DELETE!'!C38)))</f>
        <v>#NUM!</v>
      </c>
      <c r="F65" s="38" t="str">
        <f t="shared" si="0"/>
        <v/>
      </c>
      <c r="G65" s="38" t="str">
        <f t="shared" si="1"/>
        <v/>
      </c>
      <c r="H65" s="38" t="str">
        <f t="shared" si="2"/>
        <v/>
      </c>
      <c r="N65" s="43" t="e">
        <f t="array" ref="N65">INDEX('RAW DATA'!#REF!&amp;'RAW DATA'!$B$2:$B$500, SMALL(IF('DON''T DELETE!'!$B$27='RAW DATA'!$AA$2:$AA$500, ROW('RAW DATA'!$AA$2:$AA$500)-MIN(ROW('RAW DATA'!$AA$2:$AA$500))+1, ""), ROW('DON''T DELETE!'!A38)))</f>
        <v>#NUM!</v>
      </c>
      <c r="O65" s="43" t="e">
        <f>VLOOKUP(N65,Complete!$A$6:$R$499,2,FALSE)</f>
        <v>#NUM!</v>
      </c>
      <c r="P65" s="43" t="e">
        <f>VLOOKUP(N65,Complete!$A$6:$R$499,15,FALSE)</f>
        <v>#NUM!</v>
      </c>
      <c r="Q65" s="43" t="e">
        <f t="array" ref="Q65">INDEX('RAW DATA'!#REF!&amp;'RAW DATA'!$B$2:$B$500, SMALL(IF('DON''T DELETE!'!$C$27='RAW DATA'!$AA$2:$AA$500, ROW('RAW DATA'!$AA$2:$AA$500)-MIN(ROW('RAW DATA'!$AA$2:$AA$500))+1, ""), ROW('DON''T DELETE!'!A38)))</f>
        <v>#NUM!</v>
      </c>
      <c r="R65" s="43" t="e">
        <f>VLOOKUP(Q65,Complete!$A$6:$R$499,2,FALSE)</f>
        <v>#NUM!</v>
      </c>
      <c r="S65" s="43" t="e">
        <f>VLOOKUP(Q65,Complete!$A$6:$R$499,15,FALSE)</f>
        <v>#NUM!</v>
      </c>
      <c r="T65" s="43" t="e">
        <f t="array" ref="T65">INDEX('RAW DATA'!#REF!&amp;'RAW DATA'!$B$2:$B$500, SMALL(IF('DON''T DELETE!'!$D$27='RAW DATA'!$AA$2:$AA$500, ROW('RAW DATA'!$AA$2:$AA$500)-MIN(ROW('RAW DATA'!$AA$2:$AA$500))+1, ""), ROW('DON''T DELETE!'!D38)))</f>
        <v>#NUM!</v>
      </c>
      <c r="U65" s="43" t="e">
        <f>VLOOKUP(T65,Complete!$A$6:$R$499,2,FALSE)</f>
        <v>#NUM!</v>
      </c>
      <c r="V65" s="43" t="e">
        <f>VLOOKUP(T65,Complete!$A$6:$R$499,15,FALSE)</f>
        <v>#NUM!</v>
      </c>
    </row>
    <row r="66" spans="2:22">
      <c r="B66" s="38" t="e">
        <f t="array" ref="B66">INDEX('RAW DATA'!#REF!&amp;'RAW DATA'!$B$2:$B$500, SMALL(IF($B$27='RAW DATA'!$AA$2:$AA$500, ROW('RAW DATA'!$AA$2:$AA$500)-MIN(ROW('RAW DATA'!$AA$2:$AA$500))+1, ""), ROW('DON''T DELETE!'!A39)))</f>
        <v>#NUM!</v>
      </c>
      <c r="C66" s="38" t="e">
        <f t="array" ref="C66">INDEX('RAW DATA'!#REF!&amp;'RAW DATA'!$B$2:$B$500, SMALL(IF($C$27='RAW DATA'!$AA$2:$AA$500, ROW('RAW DATA'!$AA$2:$AA$500)-MIN(ROW('RAW DATA'!$AA$2:$AA$500))+1, ""), ROW('DON''T DELETE!'!B39)))</f>
        <v>#NUM!</v>
      </c>
      <c r="D66" s="38" t="e">
        <f t="array" ref="D66">INDEX('RAW DATA'!#REF!&amp;'RAW DATA'!$B$2:$B$500, SMALL(IF($D$27='RAW DATA'!$AA$2:$AA$500, ROW('RAW DATA'!$AA$2:$AA$500)-MIN(ROW('RAW DATA'!$AA$2:$AA$500))+1, ""), ROW('DON''T DELETE!'!C39)))</f>
        <v>#NUM!</v>
      </c>
      <c r="F66" s="38" t="str">
        <f t="shared" si="0"/>
        <v/>
      </c>
      <c r="G66" s="38" t="str">
        <f t="shared" si="1"/>
        <v/>
      </c>
      <c r="H66" s="38" t="str">
        <f t="shared" si="2"/>
        <v/>
      </c>
      <c r="N66" s="43" t="e">
        <f t="array" ref="N66">INDEX('RAW DATA'!#REF!&amp;'RAW DATA'!$B$2:$B$500, SMALL(IF('DON''T DELETE!'!$B$27='RAW DATA'!$AA$2:$AA$500, ROW('RAW DATA'!$AA$2:$AA$500)-MIN(ROW('RAW DATA'!$AA$2:$AA$500))+1, ""), ROW('DON''T DELETE!'!A39)))</f>
        <v>#NUM!</v>
      </c>
      <c r="O66" s="43" t="e">
        <f>VLOOKUP(N66,Complete!$A$6:$R$499,2,FALSE)</f>
        <v>#NUM!</v>
      </c>
      <c r="P66" s="43" t="e">
        <f>VLOOKUP(N66,Complete!$A$6:$R$499,15,FALSE)</f>
        <v>#NUM!</v>
      </c>
      <c r="Q66" s="43" t="e">
        <f t="array" ref="Q66">INDEX('RAW DATA'!#REF!&amp;'RAW DATA'!$B$2:$B$500, SMALL(IF('DON''T DELETE!'!$C$27='RAW DATA'!$AA$2:$AA$500, ROW('RAW DATA'!$AA$2:$AA$500)-MIN(ROW('RAW DATA'!$AA$2:$AA$500))+1, ""), ROW('DON''T DELETE!'!A39)))</f>
        <v>#NUM!</v>
      </c>
      <c r="R66" s="43" t="e">
        <f>VLOOKUP(Q66,Complete!$A$6:$R$499,2,FALSE)</f>
        <v>#NUM!</v>
      </c>
      <c r="S66" s="43" t="e">
        <f>VLOOKUP(Q66,Complete!$A$6:$R$499,15,FALSE)</f>
        <v>#NUM!</v>
      </c>
      <c r="T66" s="43" t="e">
        <f t="array" ref="T66">INDEX('RAW DATA'!#REF!&amp;'RAW DATA'!$B$2:$B$500, SMALL(IF('DON''T DELETE!'!$D$27='RAW DATA'!$AA$2:$AA$500, ROW('RAW DATA'!$AA$2:$AA$500)-MIN(ROW('RAW DATA'!$AA$2:$AA$500))+1, ""), ROW('DON''T DELETE!'!D39)))</f>
        <v>#NUM!</v>
      </c>
      <c r="U66" s="43" t="e">
        <f>VLOOKUP(T66,Complete!$A$6:$R$499,2,FALSE)</f>
        <v>#NUM!</v>
      </c>
      <c r="V66" s="43" t="e">
        <f>VLOOKUP(T66,Complete!$A$6:$R$499,15,FALSE)</f>
        <v>#NUM!</v>
      </c>
    </row>
    <row r="67" spans="2:22">
      <c r="B67" s="38" t="e">
        <f t="array" ref="B67">INDEX('RAW DATA'!#REF!&amp;'RAW DATA'!$B$2:$B$500, SMALL(IF($B$27='RAW DATA'!$AA$2:$AA$500, ROW('RAW DATA'!$AA$2:$AA$500)-MIN(ROW('RAW DATA'!$AA$2:$AA$500))+1, ""), ROW('DON''T DELETE!'!A40)))</f>
        <v>#NUM!</v>
      </c>
      <c r="C67" s="38" t="e">
        <f t="array" ref="C67">INDEX('RAW DATA'!#REF!&amp;'RAW DATA'!$B$2:$B$500, SMALL(IF($C$27='RAW DATA'!$AA$2:$AA$500, ROW('RAW DATA'!$AA$2:$AA$500)-MIN(ROW('RAW DATA'!$AA$2:$AA$500))+1, ""), ROW('DON''T DELETE!'!B40)))</f>
        <v>#NUM!</v>
      </c>
      <c r="D67" s="38" t="e">
        <f t="array" ref="D67">INDEX('RAW DATA'!#REF!&amp;'RAW DATA'!$B$2:$B$500, SMALL(IF($D$27='RAW DATA'!$AA$2:$AA$500, ROW('RAW DATA'!$AA$2:$AA$500)-MIN(ROW('RAW DATA'!$AA$2:$AA$500))+1, ""), ROW('DON''T DELETE!'!C40)))</f>
        <v>#NUM!</v>
      </c>
      <c r="F67" s="38" t="str">
        <f t="shared" si="0"/>
        <v/>
      </c>
      <c r="G67" s="38" t="str">
        <f t="shared" si="1"/>
        <v/>
      </c>
      <c r="H67" s="38" t="str">
        <f t="shared" si="2"/>
        <v/>
      </c>
      <c r="N67" s="43" t="e">
        <f t="array" ref="N67">INDEX('RAW DATA'!#REF!&amp;'RAW DATA'!$B$2:$B$500, SMALL(IF('DON''T DELETE!'!$B$27='RAW DATA'!$AA$2:$AA$500, ROW('RAW DATA'!$AA$2:$AA$500)-MIN(ROW('RAW DATA'!$AA$2:$AA$500))+1, ""), ROW('DON''T DELETE!'!A40)))</f>
        <v>#NUM!</v>
      </c>
      <c r="O67" s="43" t="e">
        <f>VLOOKUP(N67,Complete!$A$6:$R$499,2,FALSE)</f>
        <v>#NUM!</v>
      </c>
      <c r="P67" s="43" t="e">
        <f>VLOOKUP(N67,Complete!$A$6:$R$499,15,FALSE)</f>
        <v>#NUM!</v>
      </c>
      <c r="Q67" s="43" t="e">
        <f t="array" ref="Q67">INDEX('RAW DATA'!#REF!&amp;'RAW DATA'!$B$2:$B$500, SMALL(IF('DON''T DELETE!'!$C$27='RAW DATA'!$AA$2:$AA$500, ROW('RAW DATA'!$AA$2:$AA$500)-MIN(ROW('RAW DATA'!$AA$2:$AA$500))+1, ""), ROW('DON''T DELETE!'!A40)))</f>
        <v>#NUM!</v>
      </c>
      <c r="R67" s="43" t="e">
        <f>VLOOKUP(Q67,Complete!$A$6:$R$499,2,FALSE)</f>
        <v>#NUM!</v>
      </c>
      <c r="S67" s="43" t="e">
        <f>VLOOKUP(Q67,Complete!$A$6:$R$499,15,FALSE)</f>
        <v>#NUM!</v>
      </c>
      <c r="T67" s="43" t="e">
        <f t="array" ref="T67">INDEX('RAW DATA'!#REF!&amp;'RAW DATA'!$B$2:$B$500, SMALL(IF('DON''T DELETE!'!$D$27='RAW DATA'!$AA$2:$AA$500, ROW('RAW DATA'!$AA$2:$AA$500)-MIN(ROW('RAW DATA'!$AA$2:$AA$500))+1, ""), ROW('DON''T DELETE!'!D40)))</f>
        <v>#NUM!</v>
      </c>
      <c r="U67" s="43" t="e">
        <f>VLOOKUP(T67,Complete!$A$6:$R$499,2,FALSE)</f>
        <v>#NUM!</v>
      </c>
      <c r="V67" s="43" t="e">
        <f>VLOOKUP(T67,Complete!$A$6:$R$499,15,FALSE)</f>
        <v>#NUM!</v>
      </c>
    </row>
    <row r="68" spans="2:22">
      <c r="B68" s="38" t="e">
        <f t="array" ref="B68">INDEX('RAW DATA'!#REF!&amp;'RAW DATA'!$B$2:$B$500, SMALL(IF($B$27='RAW DATA'!$AA$2:$AA$500, ROW('RAW DATA'!$AA$2:$AA$500)-MIN(ROW('RAW DATA'!$AA$2:$AA$500))+1, ""), ROW('DON''T DELETE!'!A41)))</f>
        <v>#NUM!</v>
      </c>
      <c r="C68" s="38" t="e">
        <f t="array" ref="C68">INDEX('RAW DATA'!#REF!&amp;'RAW DATA'!$B$2:$B$500, SMALL(IF($C$27='RAW DATA'!$AA$2:$AA$500, ROW('RAW DATA'!$AA$2:$AA$500)-MIN(ROW('RAW DATA'!$AA$2:$AA$500))+1, ""), ROW('DON''T DELETE!'!B41)))</f>
        <v>#NUM!</v>
      </c>
      <c r="D68" s="38" t="e">
        <f t="array" ref="D68">INDEX('RAW DATA'!#REF!&amp;'RAW DATA'!$B$2:$B$500, SMALL(IF($D$27='RAW DATA'!$AA$2:$AA$500, ROW('RAW DATA'!$AA$2:$AA$500)-MIN(ROW('RAW DATA'!$AA$2:$AA$500))+1, ""), ROW('DON''T DELETE!'!C41)))</f>
        <v>#NUM!</v>
      </c>
      <c r="F68" s="38" t="str">
        <f t="shared" si="0"/>
        <v/>
      </c>
      <c r="G68" s="38" t="str">
        <f t="shared" si="1"/>
        <v/>
      </c>
      <c r="H68" s="38" t="str">
        <f t="shared" si="2"/>
        <v/>
      </c>
      <c r="N68" s="43" t="e">
        <f t="array" ref="N68">INDEX('RAW DATA'!#REF!&amp;'RAW DATA'!$B$2:$B$500, SMALL(IF('DON''T DELETE!'!$B$27='RAW DATA'!$AA$2:$AA$500, ROW('RAW DATA'!$AA$2:$AA$500)-MIN(ROW('RAW DATA'!$AA$2:$AA$500))+1, ""), ROW('DON''T DELETE!'!A41)))</f>
        <v>#NUM!</v>
      </c>
      <c r="O68" s="43" t="e">
        <f>VLOOKUP(N68,Complete!$A$6:$R$499,2,FALSE)</f>
        <v>#NUM!</v>
      </c>
      <c r="P68" s="43" t="e">
        <f>VLOOKUP(N68,Complete!$A$6:$R$499,15,FALSE)</f>
        <v>#NUM!</v>
      </c>
      <c r="Q68" s="43" t="e">
        <f t="array" ref="Q68">INDEX('RAW DATA'!#REF!&amp;'RAW DATA'!$B$2:$B$500, SMALL(IF('DON''T DELETE!'!$C$27='RAW DATA'!$AA$2:$AA$500, ROW('RAW DATA'!$AA$2:$AA$500)-MIN(ROW('RAW DATA'!$AA$2:$AA$500))+1, ""), ROW('DON''T DELETE!'!A41)))</f>
        <v>#NUM!</v>
      </c>
      <c r="R68" s="43" t="e">
        <f>VLOOKUP(Q68,Complete!$A$6:$R$499,2,FALSE)</f>
        <v>#NUM!</v>
      </c>
      <c r="S68" s="43" t="e">
        <f>VLOOKUP(Q68,Complete!$A$6:$R$499,15,FALSE)</f>
        <v>#NUM!</v>
      </c>
      <c r="T68" s="43" t="e">
        <f t="array" ref="T68">INDEX('RAW DATA'!#REF!&amp;'RAW DATA'!$B$2:$B$500, SMALL(IF('DON''T DELETE!'!$D$27='RAW DATA'!$AA$2:$AA$500, ROW('RAW DATA'!$AA$2:$AA$500)-MIN(ROW('RAW DATA'!$AA$2:$AA$500))+1, ""), ROW('DON''T DELETE!'!D41)))</f>
        <v>#NUM!</v>
      </c>
      <c r="U68" s="43" t="e">
        <f>VLOOKUP(T68,Complete!$A$6:$R$499,2,FALSE)</f>
        <v>#NUM!</v>
      </c>
      <c r="V68" s="43" t="e">
        <f>VLOOKUP(T68,Complete!$A$6:$R$499,15,FALSE)</f>
        <v>#NUM!</v>
      </c>
    </row>
    <row r="69" spans="2:22">
      <c r="B69" s="38" t="e">
        <f t="array" ref="B69">INDEX('RAW DATA'!#REF!&amp;'RAW DATA'!$B$2:$B$500, SMALL(IF($B$27='RAW DATA'!$AA$2:$AA$500, ROW('RAW DATA'!$AA$2:$AA$500)-MIN(ROW('RAW DATA'!$AA$2:$AA$500))+1, ""), ROW('DON''T DELETE!'!A42)))</f>
        <v>#NUM!</v>
      </c>
      <c r="C69" s="38" t="e">
        <f t="array" ref="C69">INDEX('RAW DATA'!#REF!&amp;'RAW DATA'!$B$2:$B$500, SMALL(IF($C$27='RAW DATA'!$AA$2:$AA$500, ROW('RAW DATA'!$AA$2:$AA$500)-MIN(ROW('RAW DATA'!$AA$2:$AA$500))+1, ""), ROW('DON''T DELETE!'!B42)))</f>
        <v>#NUM!</v>
      </c>
      <c r="D69" s="38" t="e">
        <f t="array" ref="D69">INDEX('RAW DATA'!#REF!&amp;'RAW DATA'!$B$2:$B$500, SMALL(IF($D$27='RAW DATA'!$AA$2:$AA$500, ROW('RAW DATA'!$AA$2:$AA$500)-MIN(ROW('RAW DATA'!$AA$2:$AA$500))+1, ""), ROW('DON''T DELETE!'!C42)))</f>
        <v>#NUM!</v>
      </c>
      <c r="F69" s="38" t="str">
        <f t="shared" si="0"/>
        <v/>
      </c>
      <c r="G69" s="38" t="str">
        <f t="shared" si="1"/>
        <v/>
      </c>
      <c r="H69" s="38" t="str">
        <f t="shared" si="2"/>
        <v/>
      </c>
      <c r="N69" s="43" t="e">
        <f t="array" ref="N69">INDEX('RAW DATA'!#REF!&amp;'RAW DATA'!$B$2:$B$500, SMALL(IF('DON''T DELETE!'!$B$27='RAW DATA'!$AA$2:$AA$500, ROW('RAW DATA'!$AA$2:$AA$500)-MIN(ROW('RAW DATA'!$AA$2:$AA$500))+1, ""), ROW('DON''T DELETE!'!A42)))</f>
        <v>#NUM!</v>
      </c>
      <c r="O69" s="43" t="e">
        <f>VLOOKUP(N69,Complete!$A$6:$R$499,2,FALSE)</f>
        <v>#NUM!</v>
      </c>
      <c r="P69" s="43" t="e">
        <f>VLOOKUP(N69,Complete!$A$6:$R$499,15,FALSE)</f>
        <v>#NUM!</v>
      </c>
      <c r="Q69" s="43" t="e">
        <f t="array" ref="Q69">INDEX('RAW DATA'!#REF!&amp;'RAW DATA'!$B$2:$B$500, SMALL(IF('DON''T DELETE!'!$C$27='RAW DATA'!$AA$2:$AA$500, ROW('RAW DATA'!$AA$2:$AA$500)-MIN(ROW('RAW DATA'!$AA$2:$AA$500))+1, ""), ROW('DON''T DELETE!'!A42)))</f>
        <v>#NUM!</v>
      </c>
      <c r="R69" s="43" t="e">
        <f>VLOOKUP(Q69,Complete!$A$6:$R$499,2,FALSE)</f>
        <v>#NUM!</v>
      </c>
      <c r="S69" s="43" t="e">
        <f>VLOOKUP(Q69,Complete!$A$6:$R$499,15,FALSE)</f>
        <v>#NUM!</v>
      </c>
      <c r="T69" s="43" t="e">
        <f t="array" ref="T69">INDEX('RAW DATA'!#REF!&amp;'RAW DATA'!$B$2:$B$500, SMALL(IF('DON''T DELETE!'!$D$27='RAW DATA'!$AA$2:$AA$500, ROW('RAW DATA'!$AA$2:$AA$500)-MIN(ROW('RAW DATA'!$AA$2:$AA$500))+1, ""), ROW('DON''T DELETE!'!D42)))</f>
        <v>#NUM!</v>
      </c>
      <c r="U69" s="43" t="e">
        <f>VLOOKUP(T69,Complete!$A$6:$R$499,2,FALSE)</f>
        <v>#NUM!</v>
      </c>
      <c r="V69" s="43" t="e">
        <f>VLOOKUP(T69,Complete!$A$6:$R$499,15,FALSE)</f>
        <v>#NUM!</v>
      </c>
    </row>
    <row r="70" spans="2:22">
      <c r="B70" s="38" t="e">
        <f t="array" ref="B70">INDEX('RAW DATA'!#REF!&amp;'RAW DATA'!$B$2:$B$500, SMALL(IF($B$27='RAW DATA'!$AA$2:$AA$500, ROW('RAW DATA'!$AA$2:$AA$500)-MIN(ROW('RAW DATA'!$AA$2:$AA$500))+1, ""), ROW('DON''T DELETE!'!A43)))</f>
        <v>#NUM!</v>
      </c>
      <c r="C70" s="38" t="e">
        <f t="array" ref="C70">INDEX('RAW DATA'!#REF!&amp;'RAW DATA'!$B$2:$B$500, SMALL(IF($C$27='RAW DATA'!$AA$2:$AA$500, ROW('RAW DATA'!$AA$2:$AA$500)-MIN(ROW('RAW DATA'!$AA$2:$AA$500))+1, ""), ROW('DON''T DELETE!'!B43)))</f>
        <v>#NUM!</v>
      </c>
      <c r="D70" s="38" t="e">
        <f t="array" ref="D70">INDEX('RAW DATA'!#REF!&amp;'RAW DATA'!$B$2:$B$500, SMALL(IF($D$27='RAW DATA'!$AA$2:$AA$500, ROW('RAW DATA'!$AA$2:$AA$500)-MIN(ROW('RAW DATA'!$AA$2:$AA$500))+1, ""), ROW('DON''T DELETE!'!C43)))</f>
        <v>#NUM!</v>
      </c>
      <c r="F70" s="38" t="str">
        <f t="shared" si="0"/>
        <v/>
      </c>
      <c r="G70" s="38" t="str">
        <f t="shared" si="1"/>
        <v/>
      </c>
      <c r="H70" s="38" t="str">
        <f t="shared" si="2"/>
        <v/>
      </c>
      <c r="N70" s="43" t="e">
        <f t="array" ref="N70">INDEX('RAW DATA'!#REF!&amp;'RAW DATA'!$B$2:$B$500, SMALL(IF('DON''T DELETE!'!$B$27='RAW DATA'!$AA$2:$AA$500, ROW('RAW DATA'!$AA$2:$AA$500)-MIN(ROW('RAW DATA'!$AA$2:$AA$500))+1, ""), ROW('DON''T DELETE!'!A43)))</f>
        <v>#NUM!</v>
      </c>
      <c r="O70" s="43" t="e">
        <f>VLOOKUP(N70,Complete!$A$6:$R$499,2,FALSE)</f>
        <v>#NUM!</v>
      </c>
      <c r="P70" s="43" t="e">
        <f>VLOOKUP(N70,Complete!$A$6:$R$499,15,FALSE)</f>
        <v>#NUM!</v>
      </c>
      <c r="Q70" s="43" t="e">
        <f t="array" ref="Q70">INDEX('RAW DATA'!#REF!&amp;'RAW DATA'!$B$2:$B$500, SMALL(IF('DON''T DELETE!'!$C$27='RAW DATA'!$AA$2:$AA$500, ROW('RAW DATA'!$AA$2:$AA$500)-MIN(ROW('RAW DATA'!$AA$2:$AA$500))+1, ""), ROW('DON''T DELETE!'!A43)))</f>
        <v>#NUM!</v>
      </c>
      <c r="R70" s="43" t="e">
        <f>VLOOKUP(Q70,Complete!$A$6:$R$499,2,FALSE)</f>
        <v>#NUM!</v>
      </c>
      <c r="S70" s="43" t="e">
        <f>VLOOKUP(Q70,Complete!$A$6:$R$499,15,FALSE)</f>
        <v>#NUM!</v>
      </c>
      <c r="T70" s="43" t="e">
        <f t="array" ref="T70">INDEX('RAW DATA'!#REF!&amp;'RAW DATA'!$B$2:$B$500, SMALL(IF('DON''T DELETE!'!$D$27='RAW DATA'!$AA$2:$AA$500, ROW('RAW DATA'!$AA$2:$AA$500)-MIN(ROW('RAW DATA'!$AA$2:$AA$500))+1, ""), ROW('DON''T DELETE!'!D43)))</f>
        <v>#NUM!</v>
      </c>
      <c r="U70" s="43" t="e">
        <f>VLOOKUP(T70,Complete!$A$6:$R$499,2,FALSE)</f>
        <v>#NUM!</v>
      </c>
      <c r="V70" s="43" t="e">
        <f>VLOOKUP(T70,Complete!$A$6:$R$499,15,FALSE)</f>
        <v>#NUM!</v>
      </c>
    </row>
    <row r="71" spans="2:22">
      <c r="B71" s="38" t="e">
        <f t="array" ref="B71">INDEX('RAW DATA'!#REF!&amp;'RAW DATA'!$B$2:$B$500, SMALL(IF($B$27='RAW DATA'!$AA$2:$AA$500, ROW('RAW DATA'!$AA$2:$AA$500)-MIN(ROW('RAW DATA'!$AA$2:$AA$500))+1, ""), ROW('DON''T DELETE!'!A44)))</f>
        <v>#NUM!</v>
      </c>
      <c r="C71" s="38" t="e">
        <f t="array" ref="C71">INDEX('RAW DATA'!#REF!&amp;'RAW DATA'!$B$2:$B$500, SMALL(IF($C$27='RAW DATA'!$AA$2:$AA$500, ROW('RAW DATA'!$AA$2:$AA$500)-MIN(ROW('RAW DATA'!$AA$2:$AA$500))+1, ""), ROW('DON''T DELETE!'!B44)))</f>
        <v>#NUM!</v>
      </c>
      <c r="D71" s="38" t="e">
        <f t="array" ref="D71">INDEX('RAW DATA'!#REF!&amp;'RAW DATA'!$B$2:$B$500, SMALL(IF($D$27='RAW DATA'!$AA$2:$AA$500, ROW('RAW DATA'!$AA$2:$AA$500)-MIN(ROW('RAW DATA'!$AA$2:$AA$500))+1, ""), ROW('DON''T DELETE!'!C44)))</f>
        <v>#NUM!</v>
      </c>
      <c r="F71" s="38" t="str">
        <f t="shared" si="0"/>
        <v/>
      </c>
      <c r="G71" s="38" t="str">
        <f t="shared" si="1"/>
        <v/>
      </c>
      <c r="H71" s="38" t="str">
        <f t="shared" si="2"/>
        <v/>
      </c>
      <c r="N71" s="43" t="e">
        <f t="array" ref="N71">INDEX('RAW DATA'!#REF!&amp;'RAW DATA'!$B$2:$B$500, SMALL(IF('DON''T DELETE!'!$B$27='RAW DATA'!$AA$2:$AA$500, ROW('RAW DATA'!$AA$2:$AA$500)-MIN(ROW('RAW DATA'!$AA$2:$AA$500))+1, ""), ROW('DON''T DELETE!'!A44)))</f>
        <v>#NUM!</v>
      </c>
      <c r="O71" s="43" t="e">
        <f>VLOOKUP(N71,Complete!$A$6:$R$499,2,FALSE)</f>
        <v>#NUM!</v>
      </c>
      <c r="P71" s="43" t="e">
        <f>VLOOKUP(N71,Complete!$A$6:$R$499,15,FALSE)</f>
        <v>#NUM!</v>
      </c>
      <c r="Q71" s="43" t="e">
        <f t="array" ref="Q71">INDEX('RAW DATA'!#REF!&amp;'RAW DATA'!$B$2:$B$500, SMALL(IF('DON''T DELETE!'!$C$27='RAW DATA'!$AA$2:$AA$500, ROW('RAW DATA'!$AA$2:$AA$500)-MIN(ROW('RAW DATA'!$AA$2:$AA$500))+1, ""), ROW('DON''T DELETE!'!A44)))</f>
        <v>#NUM!</v>
      </c>
      <c r="R71" s="43" t="e">
        <f>VLOOKUP(Q71,Complete!$A$6:$R$499,2,FALSE)</f>
        <v>#NUM!</v>
      </c>
      <c r="S71" s="43" t="e">
        <f>VLOOKUP(Q71,Complete!$A$6:$R$499,15,FALSE)</f>
        <v>#NUM!</v>
      </c>
      <c r="T71" s="43" t="e">
        <f t="array" ref="T71">INDEX('RAW DATA'!#REF!&amp;'RAW DATA'!$B$2:$B$500, SMALL(IF('DON''T DELETE!'!$D$27='RAW DATA'!$AA$2:$AA$500, ROW('RAW DATA'!$AA$2:$AA$500)-MIN(ROW('RAW DATA'!$AA$2:$AA$500))+1, ""), ROW('DON''T DELETE!'!D44)))</f>
        <v>#NUM!</v>
      </c>
      <c r="U71" s="43" t="e">
        <f>VLOOKUP(T71,Complete!$A$6:$R$499,2,FALSE)</f>
        <v>#NUM!</v>
      </c>
      <c r="V71" s="43" t="e">
        <f>VLOOKUP(T71,Complete!$A$6:$R$499,15,FALSE)</f>
        <v>#NUM!</v>
      </c>
    </row>
    <row r="72" spans="2:22">
      <c r="B72" s="38" t="e">
        <f t="array" ref="B72">INDEX('RAW DATA'!#REF!&amp;'RAW DATA'!$B$2:$B$500, SMALL(IF($B$27='RAW DATA'!$AA$2:$AA$500, ROW('RAW DATA'!$AA$2:$AA$500)-MIN(ROW('RAW DATA'!$AA$2:$AA$500))+1, ""), ROW('DON''T DELETE!'!A45)))</f>
        <v>#NUM!</v>
      </c>
      <c r="C72" s="38" t="e">
        <f t="array" ref="C72">INDEX('RAW DATA'!#REF!&amp;'RAW DATA'!$B$2:$B$500, SMALL(IF($C$27='RAW DATA'!$AA$2:$AA$500, ROW('RAW DATA'!$AA$2:$AA$500)-MIN(ROW('RAW DATA'!$AA$2:$AA$500))+1, ""), ROW('DON''T DELETE!'!B45)))</f>
        <v>#NUM!</v>
      </c>
      <c r="D72" s="38" t="e">
        <f t="array" ref="D72">INDEX('RAW DATA'!#REF!&amp;'RAW DATA'!$B$2:$B$500, SMALL(IF($D$27='RAW DATA'!$AA$2:$AA$500, ROW('RAW DATA'!$AA$2:$AA$500)-MIN(ROW('RAW DATA'!$AA$2:$AA$500))+1, ""), ROW('DON''T DELETE!'!C45)))</f>
        <v>#NUM!</v>
      </c>
      <c r="F72" s="38" t="str">
        <f t="shared" si="0"/>
        <v/>
      </c>
      <c r="G72" s="38" t="str">
        <f t="shared" si="1"/>
        <v/>
      </c>
      <c r="H72" s="38" t="str">
        <f t="shared" si="2"/>
        <v/>
      </c>
      <c r="N72" s="43" t="e">
        <f t="array" ref="N72">INDEX('RAW DATA'!#REF!&amp;'RAW DATA'!$B$2:$B$500, SMALL(IF('DON''T DELETE!'!$B$27='RAW DATA'!$AA$2:$AA$500, ROW('RAW DATA'!$AA$2:$AA$500)-MIN(ROW('RAW DATA'!$AA$2:$AA$500))+1, ""), ROW('DON''T DELETE!'!A45)))</f>
        <v>#NUM!</v>
      </c>
      <c r="O72" s="43" t="e">
        <f>VLOOKUP(N72,Complete!$A$6:$R$499,2,FALSE)</f>
        <v>#NUM!</v>
      </c>
      <c r="P72" s="43" t="e">
        <f>VLOOKUP(N72,Complete!$A$6:$R$499,15,FALSE)</f>
        <v>#NUM!</v>
      </c>
      <c r="Q72" s="43" t="e">
        <f t="array" ref="Q72">INDEX('RAW DATA'!#REF!&amp;'RAW DATA'!$B$2:$B$500, SMALL(IF('DON''T DELETE!'!$C$27='RAW DATA'!$AA$2:$AA$500, ROW('RAW DATA'!$AA$2:$AA$500)-MIN(ROW('RAW DATA'!$AA$2:$AA$500))+1, ""), ROW('DON''T DELETE!'!A45)))</f>
        <v>#NUM!</v>
      </c>
      <c r="R72" s="43" t="e">
        <f>VLOOKUP(Q72,Complete!$A$6:$R$499,2,FALSE)</f>
        <v>#NUM!</v>
      </c>
      <c r="S72" s="43" t="e">
        <f>VLOOKUP(Q72,Complete!$A$6:$R$499,15,FALSE)</f>
        <v>#NUM!</v>
      </c>
      <c r="T72" s="43" t="e">
        <f t="array" ref="T72">INDEX('RAW DATA'!#REF!&amp;'RAW DATA'!$B$2:$B$500, SMALL(IF('DON''T DELETE!'!$D$27='RAW DATA'!$AA$2:$AA$500, ROW('RAW DATA'!$AA$2:$AA$500)-MIN(ROW('RAW DATA'!$AA$2:$AA$500))+1, ""), ROW('DON''T DELETE!'!D45)))</f>
        <v>#NUM!</v>
      </c>
      <c r="U72" s="43" t="e">
        <f>VLOOKUP(T72,Complete!$A$6:$R$499,2,FALSE)</f>
        <v>#NUM!</v>
      </c>
      <c r="V72" s="43" t="e">
        <f>VLOOKUP(T72,Complete!$A$6:$R$499,15,FALSE)</f>
        <v>#NUM!</v>
      </c>
    </row>
    <row r="73" spans="2:22">
      <c r="B73" s="38" t="e">
        <f t="array" ref="B73">INDEX('RAW DATA'!#REF!&amp;'RAW DATA'!$B$2:$B$500, SMALL(IF($B$27='RAW DATA'!$AA$2:$AA$500, ROW('RAW DATA'!$AA$2:$AA$500)-MIN(ROW('RAW DATA'!$AA$2:$AA$500))+1, ""), ROW('DON''T DELETE!'!A46)))</f>
        <v>#NUM!</v>
      </c>
      <c r="C73" s="38" t="e">
        <f t="array" ref="C73">INDEX('RAW DATA'!#REF!&amp;'RAW DATA'!$B$2:$B$500, SMALL(IF($C$27='RAW DATA'!$AA$2:$AA$500, ROW('RAW DATA'!$AA$2:$AA$500)-MIN(ROW('RAW DATA'!$AA$2:$AA$500))+1, ""), ROW('DON''T DELETE!'!B46)))</f>
        <v>#NUM!</v>
      </c>
      <c r="D73" s="38" t="e">
        <f t="array" ref="D73">INDEX('RAW DATA'!#REF!&amp;'RAW DATA'!$B$2:$B$500, SMALL(IF($D$27='RAW DATA'!$AA$2:$AA$500, ROW('RAW DATA'!$AA$2:$AA$500)-MIN(ROW('RAW DATA'!$AA$2:$AA$500))+1, ""), ROW('DON''T DELETE!'!C46)))</f>
        <v>#NUM!</v>
      </c>
      <c r="F73" s="38" t="str">
        <f t="shared" si="0"/>
        <v/>
      </c>
      <c r="G73" s="38" t="str">
        <f t="shared" si="1"/>
        <v/>
      </c>
      <c r="H73" s="38" t="str">
        <f t="shared" si="2"/>
        <v/>
      </c>
      <c r="N73" s="43" t="e">
        <f t="array" ref="N73">INDEX('RAW DATA'!#REF!&amp;'RAW DATA'!$B$2:$B$500, SMALL(IF('DON''T DELETE!'!$B$27='RAW DATA'!$AA$2:$AA$500, ROW('RAW DATA'!$AA$2:$AA$500)-MIN(ROW('RAW DATA'!$AA$2:$AA$500))+1, ""), ROW('DON''T DELETE!'!A46)))</f>
        <v>#NUM!</v>
      </c>
      <c r="O73" s="43" t="e">
        <f>VLOOKUP(N73,Complete!$A$6:$R$499,2,FALSE)</f>
        <v>#NUM!</v>
      </c>
      <c r="P73" s="43" t="e">
        <f>VLOOKUP(N73,Complete!$A$6:$R$499,15,FALSE)</f>
        <v>#NUM!</v>
      </c>
      <c r="Q73" s="43" t="e">
        <f t="array" ref="Q73">INDEX('RAW DATA'!#REF!&amp;'RAW DATA'!$B$2:$B$500, SMALL(IF('DON''T DELETE!'!$C$27='RAW DATA'!$AA$2:$AA$500, ROW('RAW DATA'!$AA$2:$AA$500)-MIN(ROW('RAW DATA'!$AA$2:$AA$500))+1, ""), ROW('DON''T DELETE!'!A46)))</f>
        <v>#NUM!</v>
      </c>
      <c r="R73" s="43" t="e">
        <f>VLOOKUP(Q73,Complete!$A$6:$R$499,2,FALSE)</f>
        <v>#NUM!</v>
      </c>
      <c r="S73" s="43" t="e">
        <f>VLOOKUP(Q73,Complete!$A$6:$R$499,15,FALSE)</f>
        <v>#NUM!</v>
      </c>
      <c r="T73" s="43" t="e">
        <f t="array" ref="T73">INDEX('RAW DATA'!#REF!&amp;'RAW DATA'!$B$2:$B$500, SMALL(IF('DON''T DELETE!'!$D$27='RAW DATA'!$AA$2:$AA$500, ROW('RAW DATA'!$AA$2:$AA$500)-MIN(ROW('RAW DATA'!$AA$2:$AA$500))+1, ""), ROW('DON''T DELETE!'!D46)))</f>
        <v>#NUM!</v>
      </c>
      <c r="U73" s="43" t="e">
        <f>VLOOKUP(T73,Complete!$A$6:$R$499,2,FALSE)</f>
        <v>#NUM!</v>
      </c>
      <c r="V73" s="43" t="e">
        <f>VLOOKUP(T73,Complete!$A$6:$R$499,15,FALSE)</f>
        <v>#NUM!</v>
      </c>
    </row>
    <row r="74" spans="2:22">
      <c r="B74" s="38" t="e">
        <f t="array" ref="B74">INDEX('RAW DATA'!#REF!&amp;'RAW DATA'!$B$2:$B$500, SMALL(IF($B$27='RAW DATA'!$AA$2:$AA$500, ROW('RAW DATA'!$AA$2:$AA$500)-MIN(ROW('RAW DATA'!$AA$2:$AA$500))+1, ""), ROW('DON''T DELETE!'!A47)))</f>
        <v>#NUM!</v>
      </c>
      <c r="C74" s="38" t="e">
        <f t="array" ref="C74">INDEX('RAW DATA'!#REF!&amp;'RAW DATA'!$B$2:$B$500, SMALL(IF($C$27='RAW DATA'!$AA$2:$AA$500, ROW('RAW DATA'!$AA$2:$AA$500)-MIN(ROW('RAW DATA'!$AA$2:$AA$500))+1, ""), ROW('DON''T DELETE!'!B47)))</f>
        <v>#NUM!</v>
      </c>
      <c r="D74" s="38" t="e">
        <f t="array" ref="D74">INDEX('RAW DATA'!#REF!&amp;'RAW DATA'!$B$2:$B$500, SMALL(IF($D$27='RAW DATA'!$AA$2:$AA$500, ROW('RAW DATA'!$AA$2:$AA$500)-MIN(ROW('RAW DATA'!$AA$2:$AA$500))+1, ""), ROW('DON''T DELETE!'!C47)))</f>
        <v>#NUM!</v>
      </c>
      <c r="F74" s="38" t="str">
        <f t="shared" si="0"/>
        <v/>
      </c>
      <c r="G74" s="38" t="str">
        <f t="shared" si="1"/>
        <v/>
      </c>
      <c r="H74" s="38" t="str">
        <f t="shared" si="2"/>
        <v/>
      </c>
      <c r="N74" s="43" t="e">
        <f t="array" ref="N74">INDEX('RAW DATA'!#REF!&amp;'RAW DATA'!$B$2:$B$500, SMALL(IF('DON''T DELETE!'!$B$27='RAW DATA'!$AA$2:$AA$500, ROW('RAW DATA'!$AA$2:$AA$500)-MIN(ROW('RAW DATA'!$AA$2:$AA$500))+1, ""), ROW('DON''T DELETE!'!A47)))</f>
        <v>#NUM!</v>
      </c>
      <c r="O74" s="43" t="e">
        <f>VLOOKUP(N74,Complete!$A$6:$R$499,2,FALSE)</f>
        <v>#NUM!</v>
      </c>
      <c r="P74" s="43" t="e">
        <f>VLOOKUP(N74,Complete!$A$6:$R$499,15,FALSE)</f>
        <v>#NUM!</v>
      </c>
      <c r="Q74" s="43" t="e">
        <f t="array" ref="Q74">INDEX('RAW DATA'!#REF!&amp;'RAW DATA'!$B$2:$B$500, SMALL(IF('DON''T DELETE!'!$C$27='RAW DATA'!$AA$2:$AA$500, ROW('RAW DATA'!$AA$2:$AA$500)-MIN(ROW('RAW DATA'!$AA$2:$AA$500))+1, ""), ROW('DON''T DELETE!'!A47)))</f>
        <v>#NUM!</v>
      </c>
      <c r="R74" s="43" t="e">
        <f>VLOOKUP(Q74,Complete!$A$6:$R$499,2,FALSE)</f>
        <v>#NUM!</v>
      </c>
      <c r="S74" s="43" t="e">
        <f>VLOOKUP(Q74,Complete!$A$6:$R$499,15,FALSE)</f>
        <v>#NUM!</v>
      </c>
      <c r="T74" s="43" t="e">
        <f t="array" ref="T74">INDEX('RAW DATA'!#REF!&amp;'RAW DATA'!$B$2:$B$500, SMALL(IF('DON''T DELETE!'!$D$27='RAW DATA'!$AA$2:$AA$500, ROW('RAW DATA'!$AA$2:$AA$500)-MIN(ROW('RAW DATA'!$AA$2:$AA$500))+1, ""), ROW('DON''T DELETE!'!D47)))</f>
        <v>#NUM!</v>
      </c>
      <c r="U74" s="43" t="e">
        <f>VLOOKUP(T74,Complete!$A$6:$R$499,2,FALSE)</f>
        <v>#NUM!</v>
      </c>
      <c r="V74" s="43" t="e">
        <f>VLOOKUP(T74,Complete!$A$6:$R$499,15,FALSE)</f>
        <v>#NUM!</v>
      </c>
    </row>
    <row r="75" spans="2:22">
      <c r="B75" s="38" t="e">
        <f t="array" ref="B75">INDEX('RAW DATA'!#REF!&amp;'RAW DATA'!$B$2:$B$500, SMALL(IF($B$27='RAW DATA'!$AA$2:$AA$500, ROW('RAW DATA'!$AA$2:$AA$500)-MIN(ROW('RAW DATA'!$AA$2:$AA$500))+1, ""), ROW('DON''T DELETE!'!A48)))</f>
        <v>#NUM!</v>
      </c>
      <c r="C75" s="38" t="e">
        <f t="array" ref="C75">INDEX('RAW DATA'!#REF!&amp;'RAW DATA'!$B$2:$B$500, SMALL(IF($C$27='RAW DATA'!$AA$2:$AA$500, ROW('RAW DATA'!$AA$2:$AA$500)-MIN(ROW('RAW DATA'!$AA$2:$AA$500))+1, ""), ROW('DON''T DELETE!'!B48)))</f>
        <v>#NUM!</v>
      </c>
      <c r="D75" s="38" t="e">
        <f t="array" ref="D75">INDEX('RAW DATA'!#REF!&amp;'RAW DATA'!$B$2:$B$500, SMALL(IF($D$27='RAW DATA'!$AA$2:$AA$500, ROW('RAW DATA'!$AA$2:$AA$500)-MIN(ROW('RAW DATA'!$AA$2:$AA$500))+1, ""), ROW('DON''T DELETE!'!C48)))</f>
        <v>#NUM!</v>
      </c>
      <c r="F75" s="38" t="str">
        <f t="shared" si="0"/>
        <v/>
      </c>
      <c r="G75" s="38" t="str">
        <f t="shared" si="1"/>
        <v/>
      </c>
      <c r="H75" s="38" t="str">
        <f t="shared" si="2"/>
        <v/>
      </c>
      <c r="N75" s="43" t="e">
        <f t="array" ref="N75">INDEX('RAW DATA'!#REF!&amp;'RAW DATA'!$B$2:$B$500, SMALL(IF('DON''T DELETE!'!$B$27='RAW DATA'!$AA$2:$AA$500, ROW('RAW DATA'!$AA$2:$AA$500)-MIN(ROW('RAW DATA'!$AA$2:$AA$500))+1, ""), ROW('DON''T DELETE!'!A48)))</f>
        <v>#NUM!</v>
      </c>
      <c r="O75" s="43" t="e">
        <f>VLOOKUP(N75,Complete!$A$6:$R$499,2,FALSE)</f>
        <v>#NUM!</v>
      </c>
      <c r="P75" s="43" t="e">
        <f>VLOOKUP(N75,Complete!$A$6:$R$499,15,FALSE)</f>
        <v>#NUM!</v>
      </c>
      <c r="Q75" s="43" t="e">
        <f t="array" ref="Q75">INDEX('RAW DATA'!#REF!&amp;'RAW DATA'!$B$2:$B$500, SMALL(IF('DON''T DELETE!'!$C$27='RAW DATA'!$AA$2:$AA$500, ROW('RAW DATA'!$AA$2:$AA$500)-MIN(ROW('RAW DATA'!$AA$2:$AA$500))+1, ""), ROW('DON''T DELETE!'!A48)))</f>
        <v>#NUM!</v>
      </c>
      <c r="R75" s="43" t="e">
        <f>VLOOKUP(Q75,Complete!$A$6:$R$499,2,FALSE)</f>
        <v>#NUM!</v>
      </c>
      <c r="S75" s="43" t="e">
        <f>VLOOKUP(Q75,Complete!$A$6:$R$499,15,FALSE)</f>
        <v>#NUM!</v>
      </c>
      <c r="T75" s="43" t="e">
        <f t="array" ref="T75">INDEX('RAW DATA'!#REF!&amp;'RAW DATA'!$B$2:$B$500, SMALL(IF('DON''T DELETE!'!$D$27='RAW DATA'!$AA$2:$AA$500, ROW('RAW DATA'!$AA$2:$AA$500)-MIN(ROW('RAW DATA'!$AA$2:$AA$500))+1, ""), ROW('DON''T DELETE!'!D48)))</f>
        <v>#NUM!</v>
      </c>
      <c r="U75" s="43" t="e">
        <f>VLOOKUP(T75,Complete!$A$6:$R$499,2,FALSE)</f>
        <v>#NUM!</v>
      </c>
      <c r="V75" s="43" t="e">
        <f>VLOOKUP(T75,Complete!$A$6:$R$499,15,FALSE)</f>
        <v>#NUM!</v>
      </c>
    </row>
    <row r="76" spans="2:22">
      <c r="B76" s="38" t="e">
        <f t="array" ref="B76">INDEX('RAW DATA'!#REF!&amp;'RAW DATA'!$B$2:$B$500, SMALL(IF($B$27='RAW DATA'!$AA$2:$AA$500, ROW('RAW DATA'!$AA$2:$AA$500)-MIN(ROW('RAW DATA'!$AA$2:$AA$500))+1, ""), ROW('DON''T DELETE!'!A49)))</f>
        <v>#NUM!</v>
      </c>
      <c r="C76" s="38" t="e">
        <f t="array" ref="C76">INDEX('RAW DATA'!#REF!&amp;'RAW DATA'!$B$2:$B$500, SMALL(IF($C$27='RAW DATA'!$AA$2:$AA$500, ROW('RAW DATA'!$AA$2:$AA$500)-MIN(ROW('RAW DATA'!$AA$2:$AA$500))+1, ""), ROW('DON''T DELETE!'!B49)))</f>
        <v>#NUM!</v>
      </c>
      <c r="D76" s="38" t="e">
        <f t="array" ref="D76">INDEX('RAW DATA'!#REF!&amp;'RAW DATA'!$B$2:$B$500, SMALL(IF($D$27='RAW DATA'!$AA$2:$AA$500, ROW('RAW DATA'!$AA$2:$AA$500)-MIN(ROW('RAW DATA'!$AA$2:$AA$500))+1, ""), ROW('DON''T DELETE!'!C49)))</f>
        <v>#NUM!</v>
      </c>
      <c r="F76" s="38" t="str">
        <f t="shared" si="0"/>
        <v/>
      </c>
      <c r="G76" s="38" t="str">
        <f t="shared" si="1"/>
        <v/>
      </c>
      <c r="H76" s="38" t="str">
        <f t="shared" si="2"/>
        <v/>
      </c>
      <c r="N76" s="43" t="e">
        <f t="array" ref="N76">INDEX('RAW DATA'!#REF!&amp;'RAW DATA'!$B$2:$B$500, SMALL(IF('DON''T DELETE!'!$B$27='RAW DATA'!$AA$2:$AA$500, ROW('RAW DATA'!$AA$2:$AA$500)-MIN(ROW('RAW DATA'!$AA$2:$AA$500))+1, ""), ROW('DON''T DELETE!'!A49)))</f>
        <v>#NUM!</v>
      </c>
      <c r="O76" s="43" t="e">
        <f>VLOOKUP(N76,Complete!$A$6:$R$499,2,FALSE)</f>
        <v>#NUM!</v>
      </c>
      <c r="P76" s="43" t="e">
        <f>VLOOKUP(N76,Complete!$A$6:$R$499,15,FALSE)</f>
        <v>#NUM!</v>
      </c>
      <c r="Q76" s="43" t="e">
        <f t="array" ref="Q76">INDEX('RAW DATA'!#REF!&amp;'RAW DATA'!$B$2:$B$500, SMALL(IF('DON''T DELETE!'!$C$27='RAW DATA'!$AA$2:$AA$500, ROW('RAW DATA'!$AA$2:$AA$500)-MIN(ROW('RAW DATA'!$AA$2:$AA$500))+1, ""), ROW('DON''T DELETE!'!A49)))</f>
        <v>#NUM!</v>
      </c>
      <c r="R76" s="43" t="e">
        <f>VLOOKUP(Q76,Complete!$A$6:$R$499,2,FALSE)</f>
        <v>#NUM!</v>
      </c>
      <c r="S76" s="43" t="e">
        <f>VLOOKUP(Q76,Complete!$A$6:$R$499,15,FALSE)</f>
        <v>#NUM!</v>
      </c>
      <c r="T76" s="43" t="e">
        <f t="array" ref="T76">INDEX('RAW DATA'!#REF!&amp;'RAW DATA'!$B$2:$B$500, SMALL(IF('DON''T DELETE!'!$D$27='RAW DATA'!$AA$2:$AA$500, ROW('RAW DATA'!$AA$2:$AA$500)-MIN(ROW('RAW DATA'!$AA$2:$AA$500))+1, ""), ROW('DON''T DELETE!'!D49)))</f>
        <v>#NUM!</v>
      </c>
      <c r="U76" s="43" t="e">
        <f>VLOOKUP(T76,Complete!$A$6:$R$499,2,FALSE)</f>
        <v>#NUM!</v>
      </c>
      <c r="V76" s="43" t="e">
        <f>VLOOKUP(T76,Complete!$A$6:$R$499,15,FALSE)</f>
        <v>#NUM!</v>
      </c>
    </row>
    <row r="77" spans="2:22">
      <c r="B77" s="38" t="e">
        <f t="array" ref="B77">INDEX('RAW DATA'!#REF!&amp;'RAW DATA'!$B$2:$B$500, SMALL(IF($B$27='RAW DATA'!$AA$2:$AA$500, ROW('RAW DATA'!$AA$2:$AA$500)-MIN(ROW('RAW DATA'!$AA$2:$AA$500))+1, ""), ROW('DON''T DELETE!'!A50)))</f>
        <v>#NUM!</v>
      </c>
      <c r="C77" s="38" t="e">
        <f t="array" ref="C77">INDEX('RAW DATA'!#REF!&amp;'RAW DATA'!$B$2:$B$500, SMALL(IF($C$27='RAW DATA'!$AA$2:$AA$500, ROW('RAW DATA'!$AA$2:$AA$500)-MIN(ROW('RAW DATA'!$AA$2:$AA$500))+1, ""), ROW('DON''T DELETE!'!B50)))</f>
        <v>#NUM!</v>
      </c>
      <c r="D77" s="38" t="e">
        <f t="array" ref="D77">INDEX('RAW DATA'!#REF!&amp;'RAW DATA'!$B$2:$B$500, SMALL(IF($D$27='RAW DATA'!$AA$2:$AA$500, ROW('RAW DATA'!$AA$2:$AA$500)-MIN(ROW('RAW DATA'!$AA$2:$AA$500))+1, ""), ROW('DON''T DELETE!'!C50)))</f>
        <v>#NUM!</v>
      </c>
      <c r="F77" s="38" t="str">
        <f t="shared" si="0"/>
        <v/>
      </c>
      <c r="G77" s="38" t="str">
        <f t="shared" si="1"/>
        <v/>
      </c>
      <c r="H77" s="38" t="str">
        <f t="shared" si="2"/>
        <v/>
      </c>
      <c r="N77" s="43" t="e">
        <f t="array" ref="N77">INDEX('RAW DATA'!#REF!&amp;'RAW DATA'!$B$2:$B$500, SMALL(IF('DON''T DELETE!'!$B$27='RAW DATA'!$AA$2:$AA$500, ROW('RAW DATA'!$AA$2:$AA$500)-MIN(ROW('RAW DATA'!$AA$2:$AA$500))+1, ""), ROW('DON''T DELETE!'!A50)))</f>
        <v>#NUM!</v>
      </c>
      <c r="O77" s="43" t="e">
        <f>VLOOKUP(N77,Complete!$A$6:$R$499,2,FALSE)</f>
        <v>#NUM!</v>
      </c>
      <c r="P77" s="43" t="e">
        <f>VLOOKUP(N77,Complete!$A$6:$R$499,15,FALSE)</f>
        <v>#NUM!</v>
      </c>
      <c r="Q77" s="43" t="e">
        <f t="array" ref="Q77">INDEX('RAW DATA'!#REF!&amp;'RAW DATA'!$B$2:$B$500, SMALL(IF('DON''T DELETE!'!$C$27='RAW DATA'!$AA$2:$AA$500, ROW('RAW DATA'!$AA$2:$AA$500)-MIN(ROW('RAW DATA'!$AA$2:$AA$500))+1, ""), ROW('DON''T DELETE!'!A50)))</f>
        <v>#NUM!</v>
      </c>
      <c r="R77" s="43" t="e">
        <f>VLOOKUP(Q77,Complete!$A$6:$R$499,2,FALSE)</f>
        <v>#NUM!</v>
      </c>
      <c r="S77" s="43" t="e">
        <f>VLOOKUP(Q77,Complete!$A$6:$R$499,15,FALSE)</f>
        <v>#NUM!</v>
      </c>
      <c r="T77" s="43" t="e">
        <f t="array" ref="T77">INDEX('RAW DATA'!#REF!&amp;'RAW DATA'!$B$2:$B$500, SMALL(IF('DON''T DELETE!'!$D$27='RAW DATA'!$AA$2:$AA$500, ROW('RAW DATA'!$AA$2:$AA$500)-MIN(ROW('RAW DATA'!$AA$2:$AA$500))+1, ""), ROW('DON''T DELETE!'!D50)))</f>
        <v>#NUM!</v>
      </c>
      <c r="U77" s="43" t="e">
        <f>VLOOKUP(T77,Complete!$A$6:$R$499,2,FALSE)</f>
        <v>#NUM!</v>
      </c>
      <c r="V77" s="43" t="e">
        <f>VLOOKUP(T77,Complete!$A$6:$R$499,15,FALSE)</f>
        <v>#NUM!</v>
      </c>
    </row>
    <row r="78" spans="2:22">
      <c r="B78" s="38" t="e">
        <f t="array" ref="B78">INDEX('RAW DATA'!#REF!&amp;'RAW DATA'!$B$2:$B$500, SMALL(IF($B$27='RAW DATA'!$AA$2:$AA$500, ROW('RAW DATA'!$AA$2:$AA$500)-MIN(ROW('RAW DATA'!$AA$2:$AA$500))+1, ""), ROW('DON''T DELETE!'!A51)))</f>
        <v>#NUM!</v>
      </c>
      <c r="C78" s="38" t="e">
        <f t="array" ref="C78">INDEX('RAW DATA'!#REF!&amp;'RAW DATA'!$B$2:$B$500, SMALL(IF($C$27='RAW DATA'!$AA$2:$AA$500, ROW('RAW DATA'!$AA$2:$AA$500)-MIN(ROW('RAW DATA'!$AA$2:$AA$500))+1, ""), ROW('DON''T DELETE!'!B51)))</f>
        <v>#NUM!</v>
      </c>
      <c r="D78" s="38" t="e">
        <f t="array" ref="D78">INDEX('RAW DATA'!#REF!&amp;'RAW DATA'!$B$2:$B$500, SMALL(IF($D$27='RAW DATA'!$AA$2:$AA$500, ROW('RAW DATA'!$AA$2:$AA$500)-MIN(ROW('RAW DATA'!$AA$2:$AA$500))+1, ""), ROW('DON''T DELETE!'!C51)))</f>
        <v>#NUM!</v>
      </c>
      <c r="F78" s="38" t="str">
        <f t="shared" si="0"/>
        <v/>
      </c>
      <c r="G78" s="38" t="str">
        <f t="shared" si="1"/>
        <v/>
      </c>
      <c r="H78" s="38" t="str">
        <f t="shared" si="2"/>
        <v/>
      </c>
      <c r="N78" s="43" t="e">
        <f t="array" ref="N78">INDEX('RAW DATA'!#REF!&amp;'RAW DATA'!$B$2:$B$500, SMALL(IF('DON''T DELETE!'!$B$27='RAW DATA'!$AA$2:$AA$500, ROW('RAW DATA'!$AA$2:$AA$500)-MIN(ROW('RAW DATA'!$AA$2:$AA$500))+1, ""), ROW('DON''T DELETE!'!A51)))</f>
        <v>#NUM!</v>
      </c>
      <c r="O78" s="43" t="e">
        <f>VLOOKUP(N78,Complete!$A$6:$R$499,2,FALSE)</f>
        <v>#NUM!</v>
      </c>
      <c r="P78" s="43" t="e">
        <f>VLOOKUP(N78,Complete!$A$6:$R$499,15,FALSE)</f>
        <v>#NUM!</v>
      </c>
      <c r="Q78" s="43" t="e">
        <f t="array" ref="Q78">INDEX('RAW DATA'!#REF!&amp;'RAW DATA'!$B$2:$B$500, SMALL(IF('DON''T DELETE!'!$C$27='RAW DATA'!$AA$2:$AA$500, ROW('RAW DATA'!$AA$2:$AA$500)-MIN(ROW('RAW DATA'!$AA$2:$AA$500))+1, ""), ROW('DON''T DELETE!'!A51)))</f>
        <v>#NUM!</v>
      </c>
      <c r="R78" s="43" t="e">
        <f>VLOOKUP(Q78,Complete!$A$6:$R$499,2,FALSE)</f>
        <v>#NUM!</v>
      </c>
      <c r="S78" s="43" t="e">
        <f>VLOOKUP(Q78,Complete!$A$6:$R$499,15,FALSE)</f>
        <v>#NUM!</v>
      </c>
      <c r="T78" s="43" t="e">
        <f t="array" ref="T78">INDEX('RAW DATA'!#REF!&amp;'RAW DATA'!$B$2:$B$500, SMALL(IF('DON''T DELETE!'!$D$27='RAW DATA'!$AA$2:$AA$500, ROW('RAW DATA'!$AA$2:$AA$500)-MIN(ROW('RAW DATA'!$AA$2:$AA$500))+1, ""), ROW('DON''T DELETE!'!D51)))</f>
        <v>#NUM!</v>
      </c>
      <c r="U78" s="43" t="e">
        <f>VLOOKUP(T78,Complete!$A$6:$R$499,2,FALSE)</f>
        <v>#NUM!</v>
      </c>
      <c r="V78" s="43" t="e">
        <f>VLOOKUP(T78,Complete!$A$6:$R$499,15,FALSE)</f>
        <v>#NUM!</v>
      </c>
    </row>
    <row r="79" spans="2:22">
      <c r="B79" s="38" t="e">
        <f t="array" ref="B79">INDEX('RAW DATA'!#REF!&amp;'RAW DATA'!$B$2:$B$500, SMALL(IF($B$27='RAW DATA'!$AA$2:$AA$500, ROW('RAW DATA'!$AA$2:$AA$500)-MIN(ROW('RAW DATA'!$AA$2:$AA$500))+1, ""), ROW('DON''T DELETE!'!A52)))</f>
        <v>#NUM!</v>
      </c>
      <c r="C79" s="38" t="e">
        <f t="array" ref="C79">INDEX('RAW DATA'!#REF!&amp;'RAW DATA'!$B$2:$B$500, SMALL(IF($C$27='RAW DATA'!$AA$2:$AA$500, ROW('RAW DATA'!$AA$2:$AA$500)-MIN(ROW('RAW DATA'!$AA$2:$AA$500))+1, ""), ROW('DON''T DELETE!'!B52)))</f>
        <v>#NUM!</v>
      </c>
      <c r="D79" s="38" t="e">
        <f t="array" ref="D79">INDEX('RAW DATA'!#REF!&amp;'RAW DATA'!$B$2:$B$500, SMALL(IF($D$27='RAW DATA'!$AA$2:$AA$500, ROW('RAW DATA'!$AA$2:$AA$500)-MIN(ROW('RAW DATA'!$AA$2:$AA$500))+1, ""), ROW('DON''T DELETE!'!C52)))</f>
        <v>#NUM!</v>
      </c>
      <c r="F79" s="38" t="str">
        <f t="shared" si="0"/>
        <v/>
      </c>
      <c r="G79" s="38" t="str">
        <f t="shared" si="1"/>
        <v/>
      </c>
      <c r="H79" s="38" t="str">
        <f t="shared" si="2"/>
        <v/>
      </c>
      <c r="N79" s="43" t="e">
        <f t="array" ref="N79">INDEX('RAW DATA'!#REF!&amp;'RAW DATA'!$B$2:$B$500, SMALL(IF('DON''T DELETE!'!$B$27='RAW DATA'!$AA$2:$AA$500, ROW('RAW DATA'!$AA$2:$AA$500)-MIN(ROW('RAW DATA'!$AA$2:$AA$500))+1, ""), ROW('DON''T DELETE!'!A52)))</f>
        <v>#NUM!</v>
      </c>
      <c r="O79" s="43" t="e">
        <f>VLOOKUP(N79,Complete!$A$6:$R$499,2,FALSE)</f>
        <v>#NUM!</v>
      </c>
      <c r="P79" s="43" t="e">
        <f>VLOOKUP(N79,Complete!$A$6:$R$499,15,FALSE)</f>
        <v>#NUM!</v>
      </c>
      <c r="Q79" s="43" t="e">
        <f t="array" ref="Q79">INDEX('RAW DATA'!#REF!&amp;'RAW DATA'!$B$2:$B$500, SMALL(IF('DON''T DELETE!'!$C$27='RAW DATA'!$AA$2:$AA$500, ROW('RAW DATA'!$AA$2:$AA$500)-MIN(ROW('RAW DATA'!$AA$2:$AA$500))+1, ""), ROW('DON''T DELETE!'!A52)))</f>
        <v>#NUM!</v>
      </c>
      <c r="R79" s="43" t="e">
        <f>VLOOKUP(Q79,Complete!$A$6:$R$499,2,FALSE)</f>
        <v>#NUM!</v>
      </c>
      <c r="S79" s="43" t="e">
        <f>VLOOKUP(Q79,Complete!$A$6:$R$499,15,FALSE)</f>
        <v>#NUM!</v>
      </c>
      <c r="T79" s="43" t="e">
        <f t="array" ref="T79">INDEX('RAW DATA'!#REF!&amp;'RAW DATA'!$B$2:$B$500, SMALL(IF('DON''T DELETE!'!$D$27='RAW DATA'!$AA$2:$AA$500, ROW('RAW DATA'!$AA$2:$AA$500)-MIN(ROW('RAW DATA'!$AA$2:$AA$500))+1, ""), ROW('DON''T DELETE!'!D52)))</f>
        <v>#NUM!</v>
      </c>
      <c r="U79" s="43" t="e">
        <f>VLOOKUP(T79,Complete!$A$6:$R$499,2,FALSE)</f>
        <v>#NUM!</v>
      </c>
      <c r="V79" s="43" t="e">
        <f>VLOOKUP(T79,Complete!$A$6:$R$499,15,FALSE)</f>
        <v>#NUM!</v>
      </c>
    </row>
    <row r="80" spans="2:22">
      <c r="B80" s="38" t="e">
        <f t="array" ref="B80">INDEX('RAW DATA'!#REF!&amp;'RAW DATA'!$B$2:$B$500, SMALL(IF($B$27='RAW DATA'!$AA$2:$AA$500, ROW('RAW DATA'!$AA$2:$AA$500)-MIN(ROW('RAW DATA'!$AA$2:$AA$500))+1, ""), ROW('DON''T DELETE!'!A53)))</f>
        <v>#NUM!</v>
      </c>
      <c r="C80" s="38" t="e">
        <f t="array" ref="C80">INDEX('RAW DATA'!#REF!&amp;'RAW DATA'!$B$2:$B$500, SMALL(IF($C$27='RAW DATA'!$AA$2:$AA$500, ROW('RAW DATA'!$AA$2:$AA$500)-MIN(ROW('RAW DATA'!$AA$2:$AA$500))+1, ""), ROW('DON''T DELETE!'!B53)))</f>
        <v>#NUM!</v>
      </c>
      <c r="D80" s="38" t="e">
        <f t="array" ref="D80">INDEX('RAW DATA'!#REF!&amp;'RAW DATA'!$B$2:$B$500, SMALL(IF($D$27='RAW DATA'!$AA$2:$AA$500, ROW('RAW DATA'!$AA$2:$AA$500)-MIN(ROW('RAW DATA'!$AA$2:$AA$500))+1, ""), ROW('DON''T DELETE!'!C53)))</f>
        <v>#NUM!</v>
      </c>
      <c r="F80" s="38" t="str">
        <f t="shared" si="0"/>
        <v/>
      </c>
      <c r="G80" s="38" t="str">
        <f t="shared" si="1"/>
        <v/>
      </c>
      <c r="H80" s="38" t="str">
        <f t="shared" si="2"/>
        <v/>
      </c>
      <c r="N80" s="43" t="e">
        <f t="array" ref="N80">INDEX('RAW DATA'!#REF!&amp;'RAW DATA'!$B$2:$B$500, SMALL(IF('DON''T DELETE!'!$B$27='RAW DATA'!$AA$2:$AA$500, ROW('RAW DATA'!$AA$2:$AA$500)-MIN(ROW('RAW DATA'!$AA$2:$AA$500))+1, ""), ROW('DON''T DELETE!'!A53)))</f>
        <v>#NUM!</v>
      </c>
      <c r="O80" s="43" t="e">
        <f>VLOOKUP(N80,Complete!$A$6:$R$499,2,FALSE)</f>
        <v>#NUM!</v>
      </c>
      <c r="P80" s="43" t="e">
        <f>VLOOKUP(N80,Complete!$A$6:$R$499,15,FALSE)</f>
        <v>#NUM!</v>
      </c>
      <c r="Q80" s="43" t="e">
        <f t="array" ref="Q80">INDEX('RAW DATA'!#REF!&amp;'RAW DATA'!$B$2:$B$500, SMALL(IF('DON''T DELETE!'!$C$27='RAW DATA'!$AA$2:$AA$500, ROW('RAW DATA'!$AA$2:$AA$500)-MIN(ROW('RAW DATA'!$AA$2:$AA$500))+1, ""), ROW('DON''T DELETE!'!A53)))</f>
        <v>#NUM!</v>
      </c>
      <c r="R80" s="43" t="e">
        <f>VLOOKUP(Q80,Complete!$A$6:$R$499,2,FALSE)</f>
        <v>#NUM!</v>
      </c>
      <c r="S80" s="43" t="e">
        <f>VLOOKUP(Q80,Complete!$A$6:$R$499,15,FALSE)</f>
        <v>#NUM!</v>
      </c>
      <c r="T80" s="43" t="e">
        <f t="array" ref="T80">INDEX('RAW DATA'!#REF!&amp;'RAW DATA'!$B$2:$B$500, SMALL(IF('DON''T DELETE!'!$D$27='RAW DATA'!$AA$2:$AA$500, ROW('RAW DATA'!$AA$2:$AA$500)-MIN(ROW('RAW DATA'!$AA$2:$AA$500))+1, ""), ROW('DON''T DELETE!'!D53)))</f>
        <v>#NUM!</v>
      </c>
      <c r="U80" s="43" t="e">
        <f>VLOOKUP(T80,Complete!$A$6:$R$499,2,FALSE)</f>
        <v>#NUM!</v>
      </c>
      <c r="V80" s="43" t="e">
        <f>VLOOKUP(T80,Complete!$A$6:$R$499,15,FALSE)</f>
        <v>#NUM!</v>
      </c>
    </row>
    <row r="81" spans="2:22">
      <c r="B81" s="38" t="e">
        <f t="array" ref="B81">INDEX('RAW DATA'!#REF!&amp;'RAW DATA'!$B$2:$B$500, SMALL(IF($B$27='RAW DATA'!$AA$2:$AA$500, ROW('RAW DATA'!$AA$2:$AA$500)-MIN(ROW('RAW DATA'!$AA$2:$AA$500))+1, ""), ROW('DON''T DELETE!'!A54)))</f>
        <v>#NUM!</v>
      </c>
      <c r="C81" s="38" t="e">
        <f t="array" ref="C81">INDEX('RAW DATA'!#REF!&amp;'RAW DATA'!$B$2:$B$500, SMALL(IF($C$27='RAW DATA'!$AA$2:$AA$500, ROW('RAW DATA'!$AA$2:$AA$500)-MIN(ROW('RAW DATA'!$AA$2:$AA$500))+1, ""), ROW('DON''T DELETE!'!B54)))</f>
        <v>#NUM!</v>
      </c>
      <c r="D81" s="38" t="e">
        <f t="array" ref="D81">INDEX('RAW DATA'!#REF!&amp;'RAW DATA'!$B$2:$B$500, SMALL(IF($D$27='RAW DATA'!$AA$2:$AA$500, ROW('RAW DATA'!$AA$2:$AA$500)-MIN(ROW('RAW DATA'!$AA$2:$AA$500))+1, ""), ROW('DON''T DELETE!'!C54)))</f>
        <v>#NUM!</v>
      </c>
      <c r="F81" s="38" t="str">
        <f t="shared" si="0"/>
        <v/>
      </c>
      <c r="G81" s="38" t="str">
        <f t="shared" si="1"/>
        <v/>
      </c>
      <c r="H81" s="38" t="str">
        <f t="shared" si="2"/>
        <v/>
      </c>
      <c r="N81" s="43" t="e">
        <f t="array" ref="N81">INDEX('RAW DATA'!#REF!&amp;'RAW DATA'!$B$2:$B$500, SMALL(IF('DON''T DELETE!'!$B$27='RAW DATA'!$AA$2:$AA$500, ROW('RAW DATA'!$AA$2:$AA$500)-MIN(ROW('RAW DATA'!$AA$2:$AA$500))+1, ""), ROW('DON''T DELETE!'!A54)))</f>
        <v>#NUM!</v>
      </c>
      <c r="O81" s="43" t="e">
        <f>VLOOKUP(N81,Complete!$A$6:$R$499,2,FALSE)</f>
        <v>#NUM!</v>
      </c>
      <c r="P81" s="43" t="e">
        <f>VLOOKUP(N81,Complete!$A$6:$R$499,15,FALSE)</f>
        <v>#NUM!</v>
      </c>
      <c r="Q81" s="43" t="e">
        <f t="array" ref="Q81">INDEX('RAW DATA'!#REF!&amp;'RAW DATA'!$B$2:$B$500, SMALL(IF('DON''T DELETE!'!$C$27='RAW DATA'!$AA$2:$AA$500, ROW('RAW DATA'!$AA$2:$AA$500)-MIN(ROW('RAW DATA'!$AA$2:$AA$500))+1, ""), ROW('DON''T DELETE!'!A54)))</f>
        <v>#NUM!</v>
      </c>
      <c r="R81" s="43" t="e">
        <f>VLOOKUP(Q81,Complete!$A$6:$R$499,2,FALSE)</f>
        <v>#NUM!</v>
      </c>
      <c r="S81" s="43" t="e">
        <f>VLOOKUP(Q81,Complete!$A$6:$R$499,15,FALSE)</f>
        <v>#NUM!</v>
      </c>
      <c r="T81" s="43" t="e">
        <f t="array" ref="T81">INDEX('RAW DATA'!#REF!&amp;'RAW DATA'!$B$2:$B$500, SMALL(IF('DON''T DELETE!'!$D$27='RAW DATA'!$AA$2:$AA$500, ROW('RAW DATA'!$AA$2:$AA$500)-MIN(ROW('RAW DATA'!$AA$2:$AA$500))+1, ""), ROW('DON''T DELETE!'!D54)))</f>
        <v>#NUM!</v>
      </c>
      <c r="U81" s="43" t="e">
        <f>VLOOKUP(T81,Complete!$A$6:$R$499,2,FALSE)</f>
        <v>#NUM!</v>
      </c>
      <c r="V81" s="43" t="e">
        <f>VLOOKUP(T81,Complete!$A$6:$R$499,15,FALSE)</f>
        <v>#NUM!</v>
      </c>
    </row>
    <row r="82" spans="2:22">
      <c r="B82" s="43" t="e">
        <f t="array" ref="B82">INDEX('RAW DATA'!#REF!&amp;'RAW DATA'!$B$2:$B$500, SMALL(IF($B$27='RAW DATA'!$AA$2:$AA$500, ROW('RAW DATA'!$AA$2:$AA$500)-MIN(ROW('RAW DATA'!$AA$2:$AA$500))+1, ""), ROW('DON''T DELETE!'!A55)))</f>
        <v>#NUM!</v>
      </c>
      <c r="C82" s="43" t="e">
        <f t="array" ref="C82">INDEX('RAW DATA'!#REF!&amp;'RAW DATA'!$B$2:$B$500, SMALL(IF($C$27='RAW DATA'!$AA$2:$AA$500, ROW('RAW DATA'!$AA$2:$AA$500)-MIN(ROW('RAW DATA'!$AA$2:$AA$500))+1, ""), ROW('DON''T DELETE!'!B55)))</f>
        <v>#NUM!</v>
      </c>
      <c r="D82" s="43" t="e">
        <f t="array" ref="D82">INDEX('RAW DATA'!#REF!&amp;'RAW DATA'!$B$2:$B$500, SMALL(IF($D$27='RAW DATA'!$AA$2:$AA$500, ROW('RAW DATA'!$AA$2:$AA$500)-MIN(ROW('RAW DATA'!$AA$2:$AA$500))+1, ""), ROW('DON''T DELETE!'!C55)))</f>
        <v>#NUM!</v>
      </c>
      <c r="E82" s="43"/>
      <c r="F82" s="43" t="str">
        <f t="shared" ref="F82:F91" si="3">IF(ISERROR(B82),"",B82)</f>
        <v/>
      </c>
      <c r="G82" s="43" t="str">
        <f t="shared" ref="G82:G91" si="4">IF(ISERROR(C82),"",C82)</f>
        <v/>
      </c>
      <c r="H82" s="43" t="str">
        <f t="shared" ref="H82:H91" si="5">IF(ISERROR(D82),"",D82)</f>
        <v/>
      </c>
      <c r="I82" s="43"/>
      <c r="J82" s="43"/>
      <c r="K82" s="43"/>
      <c r="L82" s="43"/>
      <c r="M82" s="43"/>
      <c r="N82" s="43" t="e">
        <f t="array" ref="N82">INDEX('RAW DATA'!#REF!&amp;'RAW DATA'!$B$2:$B$500, SMALL(IF('DON''T DELETE!'!$B$27='RAW DATA'!$AA$2:$AA$500, ROW('RAW DATA'!$AA$2:$AA$500)-MIN(ROW('RAW DATA'!$AA$2:$AA$500))+1, ""), ROW('DON''T DELETE!'!A55)))</f>
        <v>#NUM!</v>
      </c>
      <c r="O82" s="43" t="e">
        <f>VLOOKUP(N82,Complete!$A$6:$R$499,2,FALSE)</f>
        <v>#NUM!</v>
      </c>
      <c r="P82" s="43" t="e">
        <f>VLOOKUP(N82,Complete!$A$6:$R$499,15,FALSE)</f>
        <v>#NUM!</v>
      </c>
      <c r="Q82" s="43" t="e">
        <f t="array" ref="Q82">INDEX('RAW DATA'!#REF!&amp;'RAW DATA'!$B$2:$B$500, SMALL(IF('DON''T DELETE!'!$C$27='RAW DATA'!$AA$2:$AA$500, ROW('RAW DATA'!$AA$2:$AA$500)-MIN(ROW('RAW DATA'!$AA$2:$AA$500))+1, ""), ROW('DON''T DELETE!'!A55)))</f>
        <v>#NUM!</v>
      </c>
      <c r="R82" s="43" t="e">
        <f>VLOOKUP(Q82,Complete!$A$6:$R$499,2,FALSE)</f>
        <v>#NUM!</v>
      </c>
      <c r="S82" s="43" t="e">
        <f>VLOOKUP(Q82,Complete!$A$6:$R$499,15,FALSE)</f>
        <v>#NUM!</v>
      </c>
      <c r="T82" s="43" t="e">
        <f t="array" ref="T82">INDEX('RAW DATA'!#REF!&amp;'RAW DATA'!$B$2:$B$500, SMALL(IF('DON''T DELETE!'!$D$27='RAW DATA'!$AA$2:$AA$500, ROW('RAW DATA'!$AA$2:$AA$500)-MIN(ROW('RAW DATA'!$AA$2:$AA$500))+1, ""), ROW('DON''T DELETE!'!D55)))</f>
        <v>#NUM!</v>
      </c>
      <c r="U82" s="43" t="e">
        <f>VLOOKUP(T82,Complete!$A$6:$R$499,2,FALSE)</f>
        <v>#NUM!</v>
      </c>
      <c r="V82" s="43" t="e">
        <f>VLOOKUP(T82,Complete!$A$6:$R$499,15,FALSE)</f>
        <v>#NUM!</v>
      </c>
    </row>
    <row r="83" spans="2:22">
      <c r="B83" s="43" t="e">
        <f t="array" ref="B83">INDEX('RAW DATA'!#REF!&amp;'RAW DATA'!$B$2:$B$500, SMALL(IF($B$27='RAW DATA'!$AA$2:$AA$500, ROW('RAW DATA'!$AA$2:$AA$500)-MIN(ROW('RAW DATA'!$AA$2:$AA$500))+1, ""), ROW('DON''T DELETE!'!A56)))</f>
        <v>#NUM!</v>
      </c>
      <c r="C83" s="43" t="e">
        <f t="array" ref="C83">INDEX('RAW DATA'!#REF!&amp;'RAW DATA'!$B$2:$B$500, SMALL(IF($C$27='RAW DATA'!$AA$2:$AA$500, ROW('RAW DATA'!$AA$2:$AA$500)-MIN(ROW('RAW DATA'!$AA$2:$AA$500))+1, ""), ROW('DON''T DELETE!'!B56)))</f>
        <v>#NUM!</v>
      </c>
      <c r="D83" s="43" t="e">
        <f t="array" ref="D83">INDEX('RAW DATA'!#REF!&amp;'RAW DATA'!$B$2:$B$500, SMALL(IF($D$27='RAW DATA'!$AA$2:$AA$500, ROW('RAW DATA'!$AA$2:$AA$500)-MIN(ROW('RAW DATA'!$AA$2:$AA$500))+1, ""), ROW('DON''T DELETE!'!C56)))</f>
        <v>#NUM!</v>
      </c>
      <c r="E83" s="43"/>
      <c r="F83" s="43" t="str">
        <f t="shared" si="3"/>
        <v/>
      </c>
      <c r="G83" s="43" t="str">
        <f t="shared" si="4"/>
        <v/>
      </c>
      <c r="H83" s="43" t="str">
        <f t="shared" si="5"/>
        <v/>
      </c>
      <c r="I83" s="43"/>
      <c r="J83" s="43"/>
      <c r="K83" s="43"/>
      <c r="L83" s="43"/>
      <c r="M83" s="43"/>
      <c r="N83" s="43" t="e">
        <f t="array" ref="N83">INDEX('RAW DATA'!#REF!&amp;'RAW DATA'!$B$2:$B$500, SMALL(IF('DON''T DELETE!'!$B$27='RAW DATA'!$AA$2:$AA$500, ROW('RAW DATA'!$AA$2:$AA$500)-MIN(ROW('RAW DATA'!$AA$2:$AA$500))+1, ""), ROW('DON''T DELETE!'!A56)))</f>
        <v>#NUM!</v>
      </c>
      <c r="O83" s="43" t="e">
        <f>VLOOKUP(N83,Complete!$A$6:$R$499,2,FALSE)</f>
        <v>#NUM!</v>
      </c>
      <c r="P83" s="43" t="e">
        <f>VLOOKUP(N83,Complete!$A$6:$R$499,15,FALSE)</f>
        <v>#NUM!</v>
      </c>
      <c r="Q83" s="43" t="e">
        <f t="array" ref="Q83">INDEX('RAW DATA'!#REF!&amp;'RAW DATA'!$B$2:$B$500, SMALL(IF('DON''T DELETE!'!$C$27='RAW DATA'!$AA$2:$AA$500, ROW('RAW DATA'!$AA$2:$AA$500)-MIN(ROW('RAW DATA'!$AA$2:$AA$500))+1, ""), ROW('DON''T DELETE!'!A56)))</f>
        <v>#NUM!</v>
      </c>
      <c r="R83" s="43" t="e">
        <f>VLOOKUP(Q83,Complete!$A$6:$R$499,2,FALSE)</f>
        <v>#NUM!</v>
      </c>
      <c r="S83" s="43" t="e">
        <f>VLOOKUP(Q83,Complete!$A$6:$R$499,15,FALSE)</f>
        <v>#NUM!</v>
      </c>
      <c r="T83" s="43" t="e">
        <f t="array" ref="T83">INDEX('RAW DATA'!#REF!&amp;'RAW DATA'!$B$2:$B$500, SMALL(IF('DON''T DELETE!'!$D$27='RAW DATA'!$AA$2:$AA$500, ROW('RAW DATA'!$AA$2:$AA$500)-MIN(ROW('RAW DATA'!$AA$2:$AA$500))+1, ""), ROW('DON''T DELETE!'!D56)))</f>
        <v>#NUM!</v>
      </c>
      <c r="U83" s="43" t="e">
        <f>VLOOKUP(T83,Complete!$A$6:$R$499,2,FALSE)</f>
        <v>#NUM!</v>
      </c>
      <c r="V83" s="43" t="e">
        <f>VLOOKUP(T83,Complete!$A$6:$R$499,15,FALSE)</f>
        <v>#NUM!</v>
      </c>
    </row>
    <row r="84" spans="2:22">
      <c r="B84" s="43" t="e">
        <f t="array" ref="B84">INDEX('RAW DATA'!#REF!&amp;'RAW DATA'!$B$2:$B$500, SMALL(IF($B$27='RAW DATA'!$AA$2:$AA$500, ROW('RAW DATA'!$AA$2:$AA$500)-MIN(ROW('RAW DATA'!$AA$2:$AA$500))+1, ""), ROW('DON''T DELETE!'!A57)))</f>
        <v>#NUM!</v>
      </c>
      <c r="C84" s="43" t="e">
        <f t="array" ref="C84">INDEX('RAW DATA'!#REF!&amp;'RAW DATA'!$B$2:$B$500, SMALL(IF($C$27='RAW DATA'!$AA$2:$AA$500, ROW('RAW DATA'!$AA$2:$AA$500)-MIN(ROW('RAW DATA'!$AA$2:$AA$500))+1, ""), ROW('DON''T DELETE!'!B57)))</f>
        <v>#NUM!</v>
      </c>
      <c r="D84" s="43" t="e">
        <f t="array" ref="D84">INDEX('RAW DATA'!#REF!&amp;'RAW DATA'!$B$2:$B$500, SMALL(IF($D$27='RAW DATA'!$AA$2:$AA$500, ROW('RAW DATA'!$AA$2:$AA$500)-MIN(ROW('RAW DATA'!$AA$2:$AA$500))+1, ""), ROW('DON''T DELETE!'!C57)))</f>
        <v>#NUM!</v>
      </c>
      <c r="E84" s="43"/>
      <c r="F84" s="43" t="str">
        <f t="shared" si="3"/>
        <v/>
      </c>
      <c r="G84" s="43" t="str">
        <f t="shared" si="4"/>
        <v/>
      </c>
      <c r="H84" s="43" t="str">
        <f t="shared" si="5"/>
        <v/>
      </c>
      <c r="I84" s="43"/>
      <c r="J84" s="43"/>
      <c r="K84" s="43"/>
      <c r="L84" s="43"/>
      <c r="M84" s="43"/>
      <c r="N84" s="43" t="e">
        <f t="array" ref="N84">INDEX('RAW DATA'!#REF!&amp;'RAW DATA'!$B$2:$B$500, SMALL(IF('DON''T DELETE!'!$B$27='RAW DATA'!$AA$2:$AA$500, ROW('RAW DATA'!$AA$2:$AA$500)-MIN(ROW('RAW DATA'!$AA$2:$AA$500))+1, ""), ROW('DON''T DELETE!'!A57)))</f>
        <v>#NUM!</v>
      </c>
      <c r="O84" s="43" t="e">
        <f>VLOOKUP(N84,Complete!$A$6:$R$499,2,FALSE)</f>
        <v>#NUM!</v>
      </c>
      <c r="P84" s="43" t="e">
        <f>VLOOKUP(N84,Complete!$A$6:$R$499,15,FALSE)</f>
        <v>#NUM!</v>
      </c>
      <c r="Q84" s="43" t="e">
        <f t="array" ref="Q84">INDEX('RAW DATA'!#REF!&amp;'RAW DATA'!$B$2:$B$500, SMALL(IF('DON''T DELETE!'!$C$27='RAW DATA'!$AA$2:$AA$500, ROW('RAW DATA'!$AA$2:$AA$500)-MIN(ROW('RAW DATA'!$AA$2:$AA$500))+1, ""), ROW('DON''T DELETE!'!A57)))</f>
        <v>#NUM!</v>
      </c>
      <c r="R84" s="43" t="e">
        <f>VLOOKUP(Q84,Complete!$A$6:$R$499,2,FALSE)</f>
        <v>#NUM!</v>
      </c>
      <c r="S84" s="43" t="e">
        <f>VLOOKUP(Q84,Complete!$A$6:$R$499,15,FALSE)</f>
        <v>#NUM!</v>
      </c>
      <c r="T84" s="43" t="e">
        <f t="array" ref="T84">INDEX('RAW DATA'!#REF!&amp;'RAW DATA'!$B$2:$B$500, SMALL(IF('DON''T DELETE!'!$D$27='RAW DATA'!$AA$2:$AA$500, ROW('RAW DATA'!$AA$2:$AA$500)-MIN(ROW('RAW DATA'!$AA$2:$AA$500))+1, ""), ROW('DON''T DELETE!'!D57)))</f>
        <v>#NUM!</v>
      </c>
      <c r="U84" s="43" t="e">
        <f>VLOOKUP(T84,Complete!$A$6:$R$499,2,FALSE)</f>
        <v>#NUM!</v>
      </c>
      <c r="V84" s="43" t="e">
        <f>VLOOKUP(T84,Complete!$A$6:$R$499,15,FALSE)</f>
        <v>#NUM!</v>
      </c>
    </row>
    <row r="85" spans="2:22">
      <c r="B85" s="43" t="e">
        <f t="array" ref="B85">INDEX('RAW DATA'!#REF!&amp;'RAW DATA'!$B$2:$B$500, SMALL(IF($B$27='RAW DATA'!$AA$2:$AA$500, ROW('RAW DATA'!$AA$2:$AA$500)-MIN(ROW('RAW DATA'!$AA$2:$AA$500))+1, ""), ROW('DON''T DELETE!'!A58)))</f>
        <v>#NUM!</v>
      </c>
      <c r="C85" s="43" t="e">
        <f t="array" ref="C85">INDEX('RAW DATA'!#REF!&amp;'RAW DATA'!$B$2:$B$500, SMALL(IF($C$27='RAW DATA'!$AA$2:$AA$500, ROW('RAW DATA'!$AA$2:$AA$500)-MIN(ROW('RAW DATA'!$AA$2:$AA$500))+1, ""), ROW('DON''T DELETE!'!B58)))</f>
        <v>#NUM!</v>
      </c>
      <c r="D85" s="43" t="e">
        <f t="array" ref="D85">INDEX('RAW DATA'!#REF!&amp;'RAW DATA'!$B$2:$B$500, SMALL(IF($D$27='RAW DATA'!$AA$2:$AA$500, ROW('RAW DATA'!$AA$2:$AA$500)-MIN(ROW('RAW DATA'!$AA$2:$AA$500))+1, ""), ROW('DON''T DELETE!'!C58)))</f>
        <v>#NUM!</v>
      </c>
      <c r="E85" s="43"/>
      <c r="F85" s="43" t="str">
        <f t="shared" si="3"/>
        <v/>
      </c>
      <c r="G85" s="43" t="str">
        <f t="shared" si="4"/>
        <v/>
      </c>
      <c r="H85" s="43" t="str">
        <f t="shared" si="5"/>
        <v/>
      </c>
      <c r="I85" s="43"/>
      <c r="J85" s="43"/>
      <c r="K85" s="43"/>
      <c r="L85" s="43"/>
      <c r="M85" s="43"/>
      <c r="N85" s="43" t="e">
        <f t="array" ref="N85">INDEX('RAW DATA'!#REF!&amp;'RAW DATA'!$B$2:$B$500, SMALL(IF('DON''T DELETE!'!$B$27='RAW DATA'!$AA$2:$AA$500, ROW('RAW DATA'!$AA$2:$AA$500)-MIN(ROW('RAW DATA'!$AA$2:$AA$500))+1, ""), ROW('DON''T DELETE!'!A58)))</f>
        <v>#NUM!</v>
      </c>
      <c r="O85" s="43" t="e">
        <f>VLOOKUP(N85,Complete!$A$6:$R$499,2,FALSE)</f>
        <v>#NUM!</v>
      </c>
      <c r="P85" s="43" t="e">
        <f>VLOOKUP(N85,Complete!$A$6:$R$499,15,FALSE)</f>
        <v>#NUM!</v>
      </c>
      <c r="Q85" s="43" t="e">
        <f t="array" ref="Q85">INDEX('RAW DATA'!#REF!&amp;'RAW DATA'!$B$2:$B$500, SMALL(IF('DON''T DELETE!'!$C$27='RAW DATA'!$AA$2:$AA$500, ROW('RAW DATA'!$AA$2:$AA$500)-MIN(ROW('RAW DATA'!$AA$2:$AA$500))+1, ""), ROW('DON''T DELETE!'!A58)))</f>
        <v>#NUM!</v>
      </c>
      <c r="R85" s="43" t="e">
        <f>VLOOKUP(Q85,Complete!$A$6:$R$499,2,FALSE)</f>
        <v>#NUM!</v>
      </c>
      <c r="S85" s="43" t="e">
        <f>VLOOKUP(Q85,Complete!$A$6:$R$499,15,FALSE)</f>
        <v>#NUM!</v>
      </c>
      <c r="T85" s="43" t="e">
        <f t="array" ref="T85">INDEX('RAW DATA'!#REF!&amp;'RAW DATA'!$B$2:$B$500, SMALL(IF('DON''T DELETE!'!$D$27='RAW DATA'!$AA$2:$AA$500, ROW('RAW DATA'!$AA$2:$AA$500)-MIN(ROW('RAW DATA'!$AA$2:$AA$500))+1, ""), ROW('DON''T DELETE!'!D58)))</f>
        <v>#NUM!</v>
      </c>
      <c r="U85" s="43" t="e">
        <f>VLOOKUP(T85,Complete!$A$6:$R$499,2,FALSE)</f>
        <v>#NUM!</v>
      </c>
      <c r="V85" s="43" t="e">
        <f>VLOOKUP(T85,Complete!$A$6:$R$499,15,FALSE)</f>
        <v>#NUM!</v>
      </c>
    </row>
    <row r="86" spans="2:22">
      <c r="B86" s="43" t="e">
        <f t="array" ref="B86">INDEX('RAW DATA'!#REF!&amp;'RAW DATA'!$B$2:$B$500, SMALL(IF($B$27='RAW DATA'!$AA$2:$AA$500, ROW('RAW DATA'!$AA$2:$AA$500)-MIN(ROW('RAW DATA'!$AA$2:$AA$500))+1, ""), ROW('DON''T DELETE!'!A59)))</f>
        <v>#NUM!</v>
      </c>
      <c r="C86" s="43" t="e">
        <f t="array" ref="C86">INDEX('RAW DATA'!#REF!&amp;'RAW DATA'!$B$2:$B$500, SMALL(IF($C$27='RAW DATA'!$AA$2:$AA$500, ROW('RAW DATA'!$AA$2:$AA$500)-MIN(ROW('RAW DATA'!$AA$2:$AA$500))+1, ""), ROW('DON''T DELETE!'!B59)))</f>
        <v>#NUM!</v>
      </c>
      <c r="D86" s="43" t="e">
        <f t="array" ref="D86">INDEX('RAW DATA'!#REF!&amp;'RAW DATA'!$B$2:$B$500, SMALL(IF($D$27='RAW DATA'!$AA$2:$AA$500, ROW('RAW DATA'!$AA$2:$AA$500)-MIN(ROW('RAW DATA'!$AA$2:$AA$500))+1, ""), ROW('DON''T DELETE!'!C59)))</f>
        <v>#NUM!</v>
      </c>
      <c r="E86" s="43"/>
      <c r="F86" s="43" t="str">
        <f t="shared" si="3"/>
        <v/>
      </c>
      <c r="G86" s="43" t="str">
        <f t="shared" si="4"/>
        <v/>
      </c>
      <c r="H86" s="43" t="str">
        <f t="shared" si="5"/>
        <v/>
      </c>
      <c r="I86" s="43"/>
      <c r="J86" s="43"/>
      <c r="K86" s="43"/>
      <c r="L86" s="43"/>
      <c r="M86" s="43"/>
      <c r="N86" s="43" t="e">
        <f t="array" ref="N86">INDEX('RAW DATA'!#REF!&amp;'RAW DATA'!$B$2:$B$500, SMALL(IF('DON''T DELETE!'!$B$27='RAW DATA'!$AA$2:$AA$500, ROW('RAW DATA'!$AA$2:$AA$500)-MIN(ROW('RAW DATA'!$AA$2:$AA$500))+1, ""), ROW('DON''T DELETE!'!A59)))</f>
        <v>#NUM!</v>
      </c>
      <c r="O86" s="43" t="e">
        <f>VLOOKUP(N86,Complete!$A$6:$R$499,2,FALSE)</f>
        <v>#NUM!</v>
      </c>
      <c r="P86" s="43" t="e">
        <f>VLOOKUP(N86,Complete!$A$6:$R$499,15,FALSE)</f>
        <v>#NUM!</v>
      </c>
      <c r="Q86" s="43" t="e">
        <f t="array" ref="Q86">INDEX('RAW DATA'!#REF!&amp;'RAW DATA'!$B$2:$B$500, SMALL(IF('DON''T DELETE!'!$C$27='RAW DATA'!$AA$2:$AA$500, ROW('RAW DATA'!$AA$2:$AA$500)-MIN(ROW('RAW DATA'!$AA$2:$AA$500))+1, ""), ROW('DON''T DELETE!'!A59)))</f>
        <v>#NUM!</v>
      </c>
      <c r="R86" s="43" t="e">
        <f>VLOOKUP(Q86,Complete!$A$6:$R$499,2,FALSE)</f>
        <v>#NUM!</v>
      </c>
      <c r="S86" s="43" t="e">
        <f>VLOOKUP(Q86,Complete!$A$6:$R$499,15,FALSE)</f>
        <v>#NUM!</v>
      </c>
      <c r="T86" s="43" t="e">
        <f t="array" ref="T86">INDEX('RAW DATA'!#REF!&amp;'RAW DATA'!$B$2:$B$500, SMALL(IF('DON''T DELETE!'!$D$27='RAW DATA'!$AA$2:$AA$500, ROW('RAW DATA'!$AA$2:$AA$500)-MIN(ROW('RAW DATA'!$AA$2:$AA$500))+1, ""), ROW('DON''T DELETE!'!D59)))</f>
        <v>#NUM!</v>
      </c>
      <c r="U86" s="43" t="e">
        <f>VLOOKUP(T86,Complete!$A$6:$R$499,2,FALSE)</f>
        <v>#NUM!</v>
      </c>
      <c r="V86" s="43" t="e">
        <f>VLOOKUP(T86,Complete!$A$6:$R$499,15,FALSE)</f>
        <v>#NUM!</v>
      </c>
    </row>
    <row r="87" spans="2:22">
      <c r="B87" s="43" t="e">
        <f t="array" ref="B87">INDEX('RAW DATA'!#REF!&amp;'RAW DATA'!$B$2:$B$500, SMALL(IF($B$27='RAW DATA'!$AA$2:$AA$500, ROW('RAW DATA'!$AA$2:$AA$500)-MIN(ROW('RAW DATA'!$AA$2:$AA$500))+1, ""), ROW('DON''T DELETE!'!A60)))</f>
        <v>#NUM!</v>
      </c>
      <c r="C87" s="43" t="e">
        <f t="array" ref="C87">INDEX('RAW DATA'!#REF!&amp;'RAW DATA'!$B$2:$B$500, SMALL(IF($C$27='RAW DATA'!$AA$2:$AA$500, ROW('RAW DATA'!$AA$2:$AA$500)-MIN(ROW('RAW DATA'!$AA$2:$AA$500))+1, ""), ROW('DON''T DELETE!'!B60)))</f>
        <v>#NUM!</v>
      </c>
      <c r="D87" s="43" t="e">
        <f t="array" ref="D87">INDEX('RAW DATA'!#REF!&amp;'RAW DATA'!$B$2:$B$500, SMALL(IF($D$27='RAW DATA'!$AA$2:$AA$500, ROW('RAW DATA'!$AA$2:$AA$500)-MIN(ROW('RAW DATA'!$AA$2:$AA$500))+1, ""), ROW('DON''T DELETE!'!C60)))</f>
        <v>#NUM!</v>
      </c>
      <c r="E87" s="43"/>
      <c r="F87" s="43" t="str">
        <f t="shared" si="3"/>
        <v/>
      </c>
      <c r="G87" s="43" t="str">
        <f t="shared" si="4"/>
        <v/>
      </c>
      <c r="H87" s="43" t="str">
        <f t="shared" si="5"/>
        <v/>
      </c>
      <c r="I87" s="43"/>
      <c r="J87" s="43"/>
      <c r="K87" s="43"/>
      <c r="L87" s="43"/>
      <c r="M87" s="43"/>
      <c r="N87" s="43" t="e">
        <f t="array" ref="N87">INDEX('RAW DATA'!#REF!&amp;'RAW DATA'!$B$2:$B$500, SMALL(IF('DON''T DELETE!'!$B$27='RAW DATA'!$AA$2:$AA$500, ROW('RAW DATA'!$AA$2:$AA$500)-MIN(ROW('RAW DATA'!$AA$2:$AA$500))+1, ""), ROW('DON''T DELETE!'!A60)))</f>
        <v>#NUM!</v>
      </c>
      <c r="O87" s="43" t="e">
        <f>VLOOKUP(N87,Complete!$A$6:$R$499,2,FALSE)</f>
        <v>#NUM!</v>
      </c>
      <c r="P87" s="43" t="e">
        <f>VLOOKUP(N87,Complete!$A$6:$R$499,15,FALSE)</f>
        <v>#NUM!</v>
      </c>
      <c r="Q87" s="43" t="e">
        <f t="array" ref="Q87">INDEX('RAW DATA'!#REF!&amp;'RAW DATA'!$B$2:$B$500, SMALL(IF('DON''T DELETE!'!$C$27='RAW DATA'!$AA$2:$AA$500, ROW('RAW DATA'!$AA$2:$AA$500)-MIN(ROW('RAW DATA'!$AA$2:$AA$500))+1, ""), ROW('DON''T DELETE!'!A60)))</f>
        <v>#NUM!</v>
      </c>
      <c r="R87" s="43" t="e">
        <f>VLOOKUP(Q87,Complete!$A$6:$R$499,2,FALSE)</f>
        <v>#NUM!</v>
      </c>
      <c r="S87" s="43" t="e">
        <f>VLOOKUP(Q87,Complete!$A$6:$R$499,15,FALSE)</f>
        <v>#NUM!</v>
      </c>
      <c r="T87" s="43" t="e">
        <f t="array" ref="T87">INDEX('RAW DATA'!#REF!&amp;'RAW DATA'!$B$2:$B$500, SMALL(IF('DON''T DELETE!'!$D$27='RAW DATA'!$AA$2:$AA$500, ROW('RAW DATA'!$AA$2:$AA$500)-MIN(ROW('RAW DATA'!$AA$2:$AA$500))+1, ""), ROW('DON''T DELETE!'!D60)))</f>
        <v>#NUM!</v>
      </c>
      <c r="U87" s="43" t="e">
        <f>VLOOKUP(T87,Complete!$A$6:$R$499,2,FALSE)</f>
        <v>#NUM!</v>
      </c>
      <c r="V87" s="43" t="e">
        <f>VLOOKUP(T87,Complete!$A$6:$R$499,15,FALSE)</f>
        <v>#NUM!</v>
      </c>
    </row>
    <row r="88" spans="2:22">
      <c r="B88" s="43" t="e">
        <f t="array" ref="B88">INDEX('RAW DATA'!#REF!&amp;'RAW DATA'!$B$2:$B$500, SMALL(IF($B$27='RAW DATA'!$AA$2:$AA$500, ROW('RAW DATA'!$AA$2:$AA$500)-MIN(ROW('RAW DATA'!$AA$2:$AA$500))+1, ""), ROW('DON''T DELETE!'!A61)))</f>
        <v>#NUM!</v>
      </c>
      <c r="C88" s="43" t="e">
        <f t="array" ref="C88">INDEX('RAW DATA'!#REF!&amp;'RAW DATA'!$B$2:$B$500, SMALL(IF($C$27='RAW DATA'!$AA$2:$AA$500, ROW('RAW DATA'!$AA$2:$AA$500)-MIN(ROW('RAW DATA'!$AA$2:$AA$500))+1, ""), ROW('DON''T DELETE!'!B61)))</f>
        <v>#NUM!</v>
      </c>
      <c r="D88" s="43" t="e">
        <f t="array" ref="D88">INDEX('RAW DATA'!#REF!&amp;'RAW DATA'!$B$2:$B$500, SMALL(IF($D$27='RAW DATA'!$AA$2:$AA$500, ROW('RAW DATA'!$AA$2:$AA$500)-MIN(ROW('RAW DATA'!$AA$2:$AA$500))+1, ""), ROW('DON''T DELETE!'!C61)))</f>
        <v>#NUM!</v>
      </c>
      <c r="E88" s="43"/>
      <c r="F88" s="43" t="str">
        <f t="shared" si="3"/>
        <v/>
      </c>
      <c r="G88" s="43" t="str">
        <f t="shared" si="4"/>
        <v/>
      </c>
      <c r="H88" s="43" t="str">
        <f t="shared" si="5"/>
        <v/>
      </c>
      <c r="I88" s="43"/>
      <c r="J88" s="43"/>
      <c r="K88" s="43"/>
      <c r="L88" s="43"/>
      <c r="M88" s="43"/>
      <c r="N88" s="43" t="e">
        <f t="array" ref="N88">INDEX('RAW DATA'!#REF!&amp;'RAW DATA'!$B$2:$B$500, SMALL(IF('DON''T DELETE!'!$B$27='RAW DATA'!$AA$2:$AA$500, ROW('RAW DATA'!$AA$2:$AA$500)-MIN(ROW('RAW DATA'!$AA$2:$AA$500))+1, ""), ROW('DON''T DELETE!'!A61)))</f>
        <v>#NUM!</v>
      </c>
      <c r="O88" s="43" t="e">
        <f>VLOOKUP(N88,Complete!$A$6:$R$499,2,FALSE)</f>
        <v>#NUM!</v>
      </c>
      <c r="P88" s="43" t="e">
        <f>VLOOKUP(N88,Complete!$A$6:$R$499,15,FALSE)</f>
        <v>#NUM!</v>
      </c>
      <c r="Q88" s="43" t="e">
        <f t="array" ref="Q88">INDEX('RAW DATA'!#REF!&amp;'RAW DATA'!$B$2:$B$500, SMALL(IF('DON''T DELETE!'!$C$27='RAW DATA'!$AA$2:$AA$500, ROW('RAW DATA'!$AA$2:$AA$500)-MIN(ROW('RAW DATA'!$AA$2:$AA$500))+1, ""), ROW('DON''T DELETE!'!A61)))</f>
        <v>#NUM!</v>
      </c>
      <c r="R88" s="43" t="e">
        <f>VLOOKUP(Q88,Complete!$A$6:$R$499,2,FALSE)</f>
        <v>#NUM!</v>
      </c>
      <c r="S88" s="43" t="e">
        <f>VLOOKUP(Q88,Complete!$A$6:$R$499,15,FALSE)</f>
        <v>#NUM!</v>
      </c>
      <c r="T88" s="43" t="e">
        <f t="array" ref="T88">INDEX('RAW DATA'!#REF!&amp;'RAW DATA'!$B$2:$B$500, SMALL(IF('DON''T DELETE!'!$D$27='RAW DATA'!$AA$2:$AA$500, ROW('RAW DATA'!$AA$2:$AA$500)-MIN(ROW('RAW DATA'!$AA$2:$AA$500))+1, ""), ROW('DON''T DELETE!'!D61)))</f>
        <v>#NUM!</v>
      </c>
      <c r="U88" s="43" t="e">
        <f>VLOOKUP(T88,Complete!$A$6:$R$499,2,FALSE)</f>
        <v>#NUM!</v>
      </c>
      <c r="V88" s="43" t="e">
        <f>VLOOKUP(T88,Complete!$A$6:$R$499,15,FALSE)</f>
        <v>#NUM!</v>
      </c>
    </row>
    <row r="89" spans="2:22">
      <c r="B89" s="43" t="e">
        <f t="array" ref="B89">INDEX('RAW DATA'!#REF!&amp;'RAW DATA'!$B$2:$B$500, SMALL(IF($B$27='RAW DATA'!$AA$2:$AA$500, ROW('RAW DATA'!$AA$2:$AA$500)-MIN(ROW('RAW DATA'!$AA$2:$AA$500))+1, ""), ROW('DON''T DELETE!'!A62)))</f>
        <v>#NUM!</v>
      </c>
      <c r="C89" s="43" t="e">
        <f t="array" ref="C89">INDEX('RAW DATA'!#REF!&amp;'RAW DATA'!$B$2:$B$500, SMALL(IF($C$27='RAW DATA'!$AA$2:$AA$500, ROW('RAW DATA'!$AA$2:$AA$500)-MIN(ROW('RAW DATA'!$AA$2:$AA$500))+1, ""), ROW('DON''T DELETE!'!B62)))</f>
        <v>#NUM!</v>
      </c>
      <c r="D89" s="43" t="e">
        <f t="array" ref="D89">INDEX('RAW DATA'!#REF!&amp;'RAW DATA'!$B$2:$B$500, SMALL(IF($D$27='RAW DATA'!$AA$2:$AA$500, ROW('RAW DATA'!$AA$2:$AA$500)-MIN(ROW('RAW DATA'!$AA$2:$AA$500))+1, ""), ROW('DON''T DELETE!'!C62)))</f>
        <v>#NUM!</v>
      </c>
      <c r="E89" s="43"/>
      <c r="F89" s="43" t="str">
        <f t="shared" si="3"/>
        <v/>
      </c>
      <c r="G89" s="43" t="str">
        <f t="shared" si="4"/>
        <v/>
      </c>
      <c r="H89" s="43" t="str">
        <f t="shared" si="5"/>
        <v/>
      </c>
      <c r="I89" s="43"/>
      <c r="J89" s="43"/>
      <c r="K89" s="43"/>
      <c r="L89" s="43"/>
      <c r="M89" s="43"/>
      <c r="N89" s="43" t="e">
        <f t="array" ref="N89">INDEX('RAW DATA'!#REF!&amp;'RAW DATA'!$B$2:$B$500, SMALL(IF('DON''T DELETE!'!$B$27='RAW DATA'!$AA$2:$AA$500, ROW('RAW DATA'!$AA$2:$AA$500)-MIN(ROW('RAW DATA'!$AA$2:$AA$500))+1, ""), ROW('DON''T DELETE!'!A62)))</f>
        <v>#NUM!</v>
      </c>
      <c r="O89" s="43" t="e">
        <f>VLOOKUP(N89,Complete!$A$6:$R$499,2,FALSE)</f>
        <v>#NUM!</v>
      </c>
      <c r="P89" s="43" t="e">
        <f>VLOOKUP(N89,Complete!$A$6:$R$499,15,FALSE)</f>
        <v>#NUM!</v>
      </c>
      <c r="Q89" s="43" t="e">
        <f t="array" ref="Q89">INDEX('RAW DATA'!#REF!&amp;'RAW DATA'!$B$2:$B$500, SMALL(IF('DON''T DELETE!'!$C$27='RAW DATA'!$AA$2:$AA$500, ROW('RAW DATA'!$AA$2:$AA$500)-MIN(ROW('RAW DATA'!$AA$2:$AA$500))+1, ""), ROW('DON''T DELETE!'!A62)))</f>
        <v>#NUM!</v>
      </c>
      <c r="R89" s="43" t="e">
        <f>VLOOKUP(Q89,Complete!$A$6:$R$499,2,FALSE)</f>
        <v>#NUM!</v>
      </c>
      <c r="S89" s="43" t="e">
        <f>VLOOKUP(Q89,Complete!$A$6:$R$499,15,FALSE)</f>
        <v>#NUM!</v>
      </c>
      <c r="T89" s="43" t="e">
        <f t="array" ref="T89">INDEX('RAW DATA'!#REF!&amp;'RAW DATA'!$B$2:$B$500, SMALL(IF('DON''T DELETE!'!$D$27='RAW DATA'!$AA$2:$AA$500, ROW('RAW DATA'!$AA$2:$AA$500)-MIN(ROW('RAW DATA'!$AA$2:$AA$500))+1, ""), ROW('DON''T DELETE!'!D62)))</f>
        <v>#NUM!</v>
      </c>
      <c r="U89" s="43" t="e">
        <f>VLOOKUP(T89,Complete!$A$6:$R$499,2,FALSE)</f>
        <v>#NUM!</v>
      </c>
      <c r="V89" s="43" t="e">
        <f>VLOOKUP(T89,Complete!$A$6:$R$499,15,FALSE)</f>
        <v>#NUM!</v>
      </c>
    </row>
    <row r="90" spans="2:22">
      <c r="B90" s="43" t="e">
        <f t="array" ref="B90">INDEX('RAW DATA'!#REF!&amp;'RAW DATA'!$B$2:$B$500, SMALL(IF($B$27='RAW DATA'!$AA$2:$AA$500, ROW('RAW DATA'!$AA$2:$AA$500)-MIN(ROW('RAW DATA'!$AA$2:$AA$500))+1, ""), ROW('DON''T DELETE!'!A63)))</f>
        <v>#NUM!</v>
      </c>
      <c r="C90" s="43" t="e">
        <f t="array" ref="C90">INDEX('RAW DATA'!#REF!&amp;'RAW DATA'!$B$2:$B$500, SMALL(IF($C$27='RAW DATA'!$AA$2:$AA$500, ROW('RAW DATA'!$AA$2:$AA$500)-MIN(ROW('RAW DATA'!$AA$2:$AA$500))+1, ""), ROW('DON''T DELETE!'!B63)))</f>
        <v>#NUM!</v>
      </c>
      <c r="D90" s="43" t="e">
        <f t="array" ref="D90">INDEX('RAW DATA'!#REF!&amp;'RAW DATA'!$B$2:$B$500, SMALL(IF($D$27='RAW DATA'!$AA$2:$AA$500, ROW('RAW DATA'!$AA$2:$AA$500)-MIN(ROW('RAW DATA'!$AA$2:$AA$500))+1, ""), ROW('DON''T DELETE!'!C63)))</f>
        <v>#NUM!</v>
      </c>
      <c r="E90" s="43"/>
      <c r="F90" s="43" t="str">
        <f t="shared" si="3"/>
        <v/>
      </c>
      <c r="G90" s="43" t="str">
        <f t="shared" si="4"/>
        <v/>
      </c>
      <c r="H90" s="43" t="str">
        <f t="shared" si="5"/>
        <v/>
      </c>
      <c r="I90" s="43"/>
      <c r="J90" s="43"/>
      <c r="K90" s="43"/>
      <c r="L90" s="43"/>
      <c r="M90" s="43"/>
      <c r="N90" s="43" t="e">
        <f t="array" ref="N90">INDEX('RAW DATA'!#REF!&amp;'RAW DATA'!$B$2:$B$500, SMALL(IF('DON''T DELETE!'!$B$27='RAW DATA'!$AA$2:$AA$500, ROW('RAW DATA'!$AA$2:$AA$500)-MIN(ROW('RAW DATA'!$AA$2:$AA$500))+1, ""), ROW('DON''T DELETE!'!A63)))</f>
        <v>#NUM!</v>
      </c>
      <c r="O90" s="43" t="e">
        <f>VLOOKUP(N90,Complete!$A$6:$R$499,2,FALSE)</f>
        <v>#NUM!</v>
      </c>
      <c r="P90" s="43" t="e">
        <f>VLOOKUP(N90,Complete!$A$6:$R$499,15,FALSE)</f>
        <v>#NUM!</v>
      </c>
      <c r="Q90" s="43" t="e">
        <f t="array" ref="Q90">INDEX('RAW DATA'!#REF!&amp;'RAW DATA'!$B$2:$B$500, SMALL(IF('DON''T DELETE!'!$C$27='RAW DATA'!$AA$2:$AA$500, ROW('RAW DATA'!$AA$2:$AA$500)-MIN(ROW('RAW DATA'!$AA$2:$AA$500))+1, ""), ROW('DON''T DELETE!'!A63)))</f>
        <v>#NUM!</v>
      </c>
      <c r="R90" s="43" t="e">
        <f>VLOOKUP(Q90,Complete!$A$6:$R$499,2,FALSE)</f>
        <v>#NUM!</v>
      </c>
      <c r="S90" s="43" t="e">
        <f>VLOOKUP(Q90,Complete!$A$6:$R$499,15,FALSE)</f>
        <v>#NUM!</v>
      </c>
      <c r="T90" s="43" t="e">
        <f t="array" ref="T90">INDEX('RAW DATA'!#REF!&amp;'RAW DATA'!$B$2:$B$500, SMALL(IF('DON''T DELETE!'!$D$27='RAW DATA'!$AA$2:$AA$500, ROW('RAW DATA'!$AA$2:$AA$500)-MIN(ROW('RAW DATA'!$AA$2:$AA$500))+1, ""), ROW('DON''T DELETE!'!D63)))</f>
        <v>#NUM!</v>
      </c>
      <c r="U90" s="43" t="e">
        <f>VLOOKUP(T90,Complete!$A$6:$R$499,2,FALSE)</f>
        <v>#NUM!</v>
      </c>
      <c r="V90" s="43" t="e">
        <f>VLOOKUP(T90,Complete!$A$6:$R$499,15,FALSE)</f>
        <v>#NUM!</v>
      </c>
    </row>
    <row r="91" spans="2:22">
      <c r="B91" s="43" t="e">
        <f t="array" ref="B91">INDEX('RAW DATA'!#REF!&amp;'RAW DATA'!$B$2:$B$500, SMALL(IF($B$27='RAW DATA'!$AA$2:$AA$500, ROW('RAW DATA'!$AA$2:$AA$500)-MIN(ROW('RAW DATA'!$AA$2:$AA$500))+1, ""), ROW('DON''T DELETE!'!A64)))</f>
        <v>#NUM!</v>
      </c>
      <c r="C91" s="43" t="e">
        <f t="array" ref="C91">INDEX('RAW DATA'!#REF!&amp;'RAW DATA'!$B$2:$B$500, SMALL(IF($C$27='RAW DATA'!$AA$2:$AA$500, ROW('RAW DATA'!$AA$2:$AA$500)-MIN(ROW('RAW DATA'!$AA$2:$AA$500))+1, ""), ROW('DON''T DELETE!'!B64)))</f>
        <v>#NUM!</v>
      </c>
      <c r="D91" s="43" t="e">
        <f t="array" ref="D91">INDEX('RAW DATA'!#REF!&amp;'RAW DATA'!$B$2:$B$500, SMALL(IF($D$27='RAW DATA'!$AA$2:$AA$500, ROW('RAW DATA'!$AA$2:$AA$500)-MIN(ROW('RAW DATA'!$AA$2:$AA$500))+1, ""), ROW('DON''T DELETE!'!C64)))</f>
        <v>#NUM!</v>
      </c>
      <c r="E91" s="43"/>
      <c r="F91" s="43" t="str">
        <f t="shared" si="3"/>
        <v/>
      </c>
      <c r="G91" s="43" t="str">
        <f t="shared" si="4"/>
        <v/>
      </c>
      <c r="H91" s="43" t="str">
        <f t="shared" si="5"/>
        <v/>
      </c>
      <c r="I91" s="43"/>
      <c r="J91" s="43"/>
      <c r="K91" s="43"/>
      <c r="L91" s="43"/>
      <c r="M91" s="43"/>
      <c r="N91" s="43" t="e">
        <f t="array" ref="N91">INDEX('RAW DATA'!#REF!&amp;'RAW DATA'!$B$2:$B$500, SMALL(IF('DON''T DELETE!'!$B$27='RAW DATA'!$AA$2:$AA$500, ROW('RAW DATA'!$AA$2:$AA$500)-MIN(ROW('RAW DATA'!$AA$2:$AA$500))+1, ""), ROW('DON''T DELETE!'!A64)))</f>
        <v>#NUM!</v>
      </c>
      <c r="O91" s="43" t="e">
        <f>VLOOKUP(N91,Complete!$A$6:$R$499,2,FALSE)</f>
        <v>#NUM!</v>
      </c>
      <c r="P91" s="43" t="e">
        <f>VLOOKUP(N91,Complete!$A$6:$R$499,15,FALSE)</f>
        <v>#NUM!</v>
      </c>
      <c r="Q91" s="43" t="e">
        <f t="array" ref="Q91">INDEX('RAW DATA'!#REF!&amp;'RAW DATA'!$B$2:$B$500, SMALL(IF('DON''T DELETE!'!$C$27='RAW DATA'!$AA$2:$AA$500, ROW('RAW DATA'!$AA$2:$AA$500)-MIN(ROW('RAW DATA'!$AA$2:$AA$500))+1, ""), ROW('DON''T DELETE!'!A64)))</f>
        <v>#NUM!</v>
      </c>
      <c r="R91" s="43" t="e">
        <f>VLOOKUP(Q91,Complete!$A$6:$R$499,2,FALSE)</f>
        <v>#NUM!</v>
      </c>
      <c r="S91" s="43" t="e">
        <f>VLOOKUP(Q91,Complete!$A$6:$R$499,15,FALSE)</f>
        <v>#NUM!</v>
      </c>
      <c r="T91" s="43" t="e">
        <f t="array" ref="T91">INDEX('RAW DATA'!#REF!&amp;'RAW DATA'!$B$2:$B$500, SMALL(IF('DON''T DELETE!'!$D$27='RAW DATA'!$AA$2:$AA$500, ROW('RAW DATA'!$AA$2:$AA$500)-MIN(ROW('RAW DATA'!$AA$2:$AA$500))+1, ""), ROW('DON''T DELETE!'!D64)))</f>
        <v>#NUM!</v>
      </c>
      <c r="U91" s="43" t="e">
        <f>VLOOKUP(T91,Complete!$A$6:$R$499,2,FALSE)</f>
        <v>#NUM!</v>
      </c>
      <c r="V91" s="43" t="e">
        <f>VLOOKUP(T91,Complete!$A$6:$R$499,15,FALSE)</f>
        <v>#NUM!</v>
      </c>
    </row>
    <row r="92" spans="2:22">
      <c r="B92" s="43" t="e">
        <f t="array" ref="B92">INDEX('RAW DATA'!#REF!&amp;'RAW DATA'!$B$2:$B$500, SMALL(IF($B$27='RAW DATA'!$AA$2:$AA$500, ROW('RAW DATA'!$AA$2:$AA$500)-MIN(ROW('RAW DATA'!$AA$2:$AA$500))+1, ""), ROW('DON''T DELETE!'!A65)))</f>
        <v>#NUM!</v>
      </c>
      <c r="C92" s="43" t="e">
        <f t="array" ref="C92">INDEX('RAW DATA'!#REF!&amp;'RAW DATA'!$B$2:$B$500, SMALL(IF($C$27='RAW DATA'!$AA$2:$AA$500, ROW('RAW DATA'!$AA$2:$AA$500)-MIN(ROW('RAW DATA'!$AA$2:$AA$500))+1, ""), ROW('DON''T DELETE!'!B65)))</f>
        <v>#NUM!</v>
      </c>
      <c r="D92" s="43" t="e">
        <f t="array" ref="D92">INDEX('RAW DATA'!#REF!&amp;'RAW DATA'!$B$2:$B$500, SMALL(IF($D$27='RAW DATA'!$AA$2:$AA$500, ROW('RAW DATA'!$AA$2:$AA$500)-MIN(ROW('RAW DATA'!$AA$2:$AA$500))+1, ""), ROW('DON''T DELETE!'!C65)))</f>
        <v>#NUM!</v>
      </c>
      <c r="E92" s="43"/>
      <c r="F92" s="43" t="str">
        <f t="shared" ref="F92:F113" si="6">IF(ISERROR(B92),"",B92)</f>
        <v/>
      </c>
      <c r="G92" s="43" t="str">
        <f t="shared" ref="G92:G113" si="7">IF(ISERROR(C92),"",C92)</f>
        <v/>
      </c>
      <c r="H92" s="43" t="str">
        <f t="shared" ref="H92:H113" si="8">IF(ISERROR(D92),"",D92)</f>
        <v/>
      </c>
      <c r="I92" s="43"/>
      <c r="J92" s="43"/>
      <c r="K92" s="43"/>
      <c r="L92" s="43"/>
      <c r="M92" s="43"/>
      <c r="N92" s="43" t="e">
        <f t="array" ref="N92">INDEX('RAW DATA'!#REF!&amp;'RAW DATA'!$B$2:$B$500, SMALL(IF('DON''T DELETE!'!$B$27='RAW DATA'!$AA$2:$AA$500, ROW('RAW DATA'!$AA$2:$AA$500)-MIN(ROW('RAW DATA'!$AA$2:$AA$500))+1, ""), ROW('DON''T DELETE!'!A65)))</f>
        <v>#NUM!</v>
      </c>
      <c r="O92" s="43" t="e">
        <f>VLOOKUP(N92,Complete!$A$6:$R$499,2,FALSE)</f>
        <v>#NUM!</v>
      </c>
      <c r="P92" s="43" t="e">
        <f>VLOOKUP(N92,Complete!$A$6:$R$499,15,FALSE)</f>
        <v>#NUM!</v>
      </c>
      <c r="Q92" s="43" t="e">
        <f t="array" ref="Q92">INDEX('RAW DATA'!#REF!&amp;'RAW DATA'!$B$2:$B$500, SMALL(IF('DON''T DELETE!'!$C$27='RAW DATA'!$AA$2:$AA$500, ROW('RAW DATA'!$AA$2:$AA$500)-MIN(ROW('RAW DATA'!$AA$2:$AA$500))+1, ""), ROW('DON''T DELETE!'!A65)))</f>
        <v>#NUM!</v>
      </c>
      <c r="R92" s="43" t="e">
        <f>VLOOKUP(Q92,Complete!$A$6:$R$499,2,FALSE)</f>
        <v>#NUM!</v>
      </c>
      <c r="S92" s="43" t="e">
        <f>VLOOKUP(Q92,Complete!$A$6:$R$499,15,FALSE)</f>
        <v>#NUM!</v>
      </c>
      <c r="T92" s="43" t="e">
        <f t="array" ref="T92">INDEX('RAW DATA'!#REF!&amp;'RAW DATA'!$B$2:$B$500, SMALL(IF('DON''T DELETE!'!$D$27='RAW DATA'!$AA$2:$AA$500, ROW('RAW DATA'!$AA$2:$AA$500)-MIN(ROW('RAW DATA'!$AA$2:$AA$500))+1, ""), ROW('DON''T DELETE!'!D65)))</f>
        <v>#NUM!</v>
      </c>
      <c r="U92" s="43" t="e">
        <f>VLOOKUP(T92,Complete!$A$6:$R$499,2,FALSE)</f>
        <v>#NUM!</v>
      </c>
      <c r="V92" s="43" t="e">
        <f>VLOOKUP(T92,Complete!$A$6:$R$499,15,FALSE)</f>
        <v>#NUM!</v>
      </c>
    </row>
    <row r="93" spans="2:22">
      <c r="B93" s="43" t="e">
        <f t="array" ref="B93">INDEX('RAW DATA'!#REF!&amp;'RAW DATA'!$B$2:$B$500, SMALL(IF($B$27='RAW DATA'!$AA$2:$AA$500, ROW('RAW DATA'!$AA$2:$AA$500)-MIN(ROW('RAW DATA'!$AA$2:$AA$500))+1, ""), ROW('DON''T DELETE!'!A66)))</f>
        <v>#NUM!</v>
      </c>
      <c r="C93" s="43" t="e">
        <f t="array" ref="C93">INDEX('RAW DATA'!#REF!&amp;'RAW DATA'!$B$2:$B$500, SMALL(IF($C$27='RAW DATA'!$AA$2:$AA$500, ROW('RAW DATA'!$AA$2:$AA$500)-MIN(ROW('RAW DATA'!$AA$2:$AA$500))+1, ""), ROW('DON''T DELETE!'!B66)))</f>
        <v>#NUM!</v>
      </c>
      <c r="D93" s="43" t="e">
        <f t="array" ref="D93">INDEX('RAW DATA'!#REF!&amp;'RAW DATA'!$B$2:$B$500, SMALL(IF($D$27='RAW DATA'!$AA$2:$AA$500, ROW('RAW DATA'!$AA$2:$AA$500)-MIN(ROW('RAW DATA'!$AA$2:$AA$500))+1, ""), ROW('DON''T DELETE!'!C66)))</f>
        <v>#NUM!</v>
      </c>
      <c r="E93" s="43"/>
      <c r="F93" s="43" t="str">
        <f t="shared" si="6"/>
        <v/>
      </c>
      <c r="G93" s="43" t="str">
        <f t="shared" si="7"/>
        <v/>
      </c>
      <c r="H93" s="43" t="str">
        <f t="shared" si="8"/>
        <v/>
      </c>
      <c r="I93" s="43"/>
      <c r="J93" s="43"/>
      <c r="K93" s="43"/>
      <c r="L93" s="43"/>
      <c r="M93" s="43"/>
      <c r="N93" s="43" t="e">
        <f t="array" ref="N93">INDEX('RAW DATA'!#REF!&amp;'RAW DATA'!$B$2:$B$500, SMALL(IF('DON''T DELETE!'!$B$27='RAW DATA'!$AA$2:$AA$500, ROW('RAW DATA'!$AA$2:$AA$500)-MIN(ROW('RAW DATA'!$AA$2:$AA$500))+1, ""), ROW('DON''T DELETE!'!A66)))</f>
        <v>#NUM!</v>
      </c>
      <c r="O93" s="43" t="e">
        <f>VLOOKUP(N93,Complete!$A$6:$R$499,2,FALSE)</f>
        <v>#NUM!</v>
      </c>
      <c r="P93" s="43" t="e">
        <f>VLOOKUP(N93,Complete!$A$6:$R$499,15,FALSE)</f>
        <v>#NUM!</v>
      </c>
      <c r="Q93" s="43" t="e">
        <f t="array" ref="Q93">INDEX('RAW DATA'!#REF!&amp;'RAW DATA'!$B$2:$B$500, SMALL(IF('DON''T DELETE!'!$C$27='RAW DATA'!$AA$2:$AA$500, ROW('RAW DATA'!$AA$2:$AA$500)-MIN(ROW('RAW DATA'!$AA$2:$AA$500))+1, ""), ROW('DON''T DELETE!'!A66)))</f>
        <v>#NUM!</v>
      </c>
      <c r="R93" s="43" t="e">
        <f>VLOOKUP(Q93,Complete!$A$6:$R$499,2,FALSE)</f>
        <v>#NUM!</v>
      </c>
      <c r="S93" s="43" t="e">
        <f>VLOOKUP(Q93,Complete!$A$6:$R$499,15,FALSE)</f>
        <v>#NUM!</v>
      </c>
      <c r="T93" s="43" t="e">
        <f t="array" ref="T93">INDEX('RAW DATA'!#REF!&amp;'RAW DATA'!$B$2:$B$500, SMALL(IF('DON''T DELETE!'!$D$27='RAW DATA'!$AA$2:$AA$500, ROW('RAW DATA'!$AA$2:$AA$500)-MIN(ROW('RAW DATA'!$AA$2:$AA$500))+1, ""), ROW('DON''T DELETE!'!D66)))</f>
        <v>#NUM!</v>
      </c>
      <c r="U93" s="43" t="e">
        <f>VLOOKUP(T93,Complete!$A$6:$R$499,2,FALSE)</f>
        <v>#NUM!</v>
      </c>
      <c r="V93" s="43" t="e">
        <f>VLOOKUP(T93,Complete!$A$6:$R$499,15,FALSE)</f>
        <v>#NUM!</v>
      </c>
    </row>
    <row r="94" spans="2:22">
      <c r="B94" s="43" t="e">
        <f t="array" ref="B94">INDEX('RAW DATA'!#REF!&amp;'RAW DATA'!$B$2:$B$500, SMALL(IF($B$27='RAW DATA'!$AA$2:$AA$500, ROW('RAW DATA'!$AA$2:$AA$500)-MIN(ROW('RAW DATA'!$AA$2:$AA$500))+1, ""), ROW('DON''T DELETE!'!A67)))</f>
        <v>#NUM!</v>
      </c>
      <c r="C94" s="43" t="e">
        <f t="array" ref="C94">INDEX('RAW DATA'!#REF!&amp;'RAW DATA'!$B$2:$B$500, SMALL(IF($C$27='RAW DATA'!$AA$2:$AA$500, ROW('RAW DATA'!$AA$2:$AA$500)-MIN(ROW('RAW DATA'!$AA$2:$AA$500))+1, ""), ROW('DON''T DELETE!'!B67)))</f>
        <v>#NUM!</v>
      </c>
      <c r="D94" s="43" t="e">
        <f t="array" ref="D94">INDEX('RAW DATA'!#REF!&amp;'RAW DATA'!$B$2:$B$500, SMALL(IF($D$27='RAW DATA'!$AA$2:$AA$500, ROW('RAW DATA'!$AA$2:$AA$500)-MIN(ROW('RAW DATA'!$AA$2:$AA$500))+1, ""), ROW('DON''T DELETE!'!C67)))</f>
        <v>#NUM!</v>
      </c>
      <c r="E94" s="43"/>
      <c r="F94" s="43" t="str">
        <f t="shared" si="6"/>
        <v/>
      </c>
      <c r="G94" s="43" t="str">
        <f t="shared" si="7"/>
        <v/>
      </c>
      <c r="H94" s="43" t="str">
        <f t="shared" si="8"/>
        <v/>
      </c>
      <c r="I94" s="43"/>
      <c r="J94" s="43"/>
      <c r="K94" s="43"/>
      <c r="L94" s="43"/>
      <c r="M94" s="43"/>
      <c r="N94" s="43" t="e">
        <f t="array" ref="N94">INDEX('RAW DATA'!#REF!&amp;'RAW DATA'!$B$2:$B$500, SMALL(IF('DON''T DELETE!'!$B$27='RAW DATA'!$AA$2:$AA$500, ROW('RAW DATA'!$AA$2:$AA$500)-MIN(ROW('RAW DATA'!$AA$2:$AA$500))+1, ""), ROW('DON''T DELETE!'!A67)))</f>
        <v>#NUM!</v>
      </c>
      <c r="O94" s="43" t="e">
        <f>VLOOKUP(N94,Complete!$A$6:$R$499,2,FALSE)</f>
        <v>#NUM!</v>
      </c>
      <c r="P94" s="43" t="e">
        <f>VLOOKUP(N94,Complete!$A$6:$R$499,15,FALSE)</f>
        <v>#NUM!</v>
      </c>
      <c r="Q94" s="43" t="e">
        <f t="array" ref="Q94">INDEX('RAW DATA'!#REF!&amp;'RAW DATA'!$B$2:$B$500, SMALL(IF('DON''T DELETE!'!$C$27='RAW DATA'!$AA$2:$AA$500, ROW('RAW DATA'!$AA$2:$AA$500)-MIN(ROW('RAW DATA'!$AA$2:$AA$500))+1, ""), ROW('DON''T DELETE!'!A67)))</f>
        <v>#NUM!</v>
      </c>
      <c r="R94" s="43" t="e">
        <f>VLOOKUP(Q94,Complete!$A$6:$R$499,2,FALSE)</f>
        <v>#NUM!</v>
      </c>
      <c r="S94" s="43" t="e">
        <f>VLOOKUP(Q94,Complete!$A$6:$R$499,15,FALSE)</f>
        <v>#NUM!</v>
      </c>
      <c r="T94" s="43" t="e">
        <f t="array" ref="T94">INDEX('RAW DATA'!#REF!&amp;'RAW DATA'!$B$2:$B$500, SMALL(IF('DON''T DELETE!'!$D$27='RAW DATA'!$AA$2:$AA$500, ROW('RAW DATA'!$AA$2:$AA$500)-MIN(ROW('RAW DATA'!$AA$2:$AA$500))+1, ""), ROW('DON''T DELETE!'!D67)))</f>
        <v>#NUM!</v>
      </c>
      <c r="U94" s="43" t="e">
        <f>VLOOKUP(T94,Complete!$A$6:$R$499,2,FALSE)</f>
        <v>#NUM!</v>
      </c>
      <c r="V94" s="43" t="e">
        <f>VLOOKUP(T94,Complete!$A$6:$R$499,15,FALSE)</f>
        <v>#NUM!</v>
      </c>
    </row>
    <row r="95" spans="2:22">
      <c r="B95" s="43" t="e">
        <f t="array" ref="B95">INDEX('RAW DATA'!#REF!&amp;'RAW DATA'!$B$2:$B$500, SMALL(IF($B$27='RAW DATA'!$AA$2:$AA$500, ROW('RAW DATA'!$AA$2:$AA$500)-MIN(ROW('RAW DATA'!$AA$2:$AA$500))+1, ""), ROW('DON''T DELETE!'!A68)))</f>
        <v>#NUM!</v>
      </c>
      <c r="C95" s="43" t="e">
        <f t="array" ref="C95">INDEX('RAW DATA'!#REF!&amp;'RAW DATA'!$B$2:$B$500, SMALL(IF($C$27='RAW DATA'!$AA$2:$AA$500, ROW('RAW DATA'!$AA$2:$AA$500)-MIN(ROW('RAW DATA'!$AA$2:$AA$500))+1, ""), ROW('DON''T DELETE!'!B68)))</f>
        <v>#NUM!</v>
      </c>
      <c r="D95" s="43" t="e">
        <f t="array" ref="D95">INDEX('RAW DATA'!#REF!&amp;'RAW DATA'!$B$2:$B$500, SMALL(IF($D$27='RAW DATA'!$AA$2:$AA$500, ROW('RAW DATA'!$AA$2:$AA$500)-MIN(ROW('RAW DATA'!$AA$2:$AA$500))+1, ""), ROW('DON''T DELETE!'!C68)))</f>
        <v>#NUM!</v>
      </c>
      <c r="E95" s="43"/>
      <c r="F95" s="43" t="str">
        <f t="shared" si="6"/>
        <v/>
      </c>
      <c r="G95" s="43" t="str">
        <f t="shared" si="7"/>
        <v/>
      </c>
      <c r="H95" s="43" t="str">
        <f t="shared" si="8"/>
        <v/>
      </c>
      <c r="I95" s="43"/>
      <c r="J95" s="43"/>
      <c r="K95" s="43"/>
      <c r="L95" s="43"/>
      <c r="M95" s="43"/>
      <c r="N95" s="43" t="e">
        <f t="array" ref="N95">INDEX('RAW DATA'!#REF!&amp;'RAW DATA'!$B$2:$B$500, SMALL(IF('DON''T DELETE!'!$B$27='RAW DATA'!$AA$2:$AA$500, ROW('RAW DATA'!$AA$2:$AA$500)-MIN(ROW('RAW DATA'!$AA$2:$AA$500))+1, ""), ROW('DON''T DELETE!'!A68)))</f>
        <v>#NUM!</v>
      </c>
      <c r="O95" s="43" t="e">
        <f>VLOOKUP(N95,Complete!$A$6:$R$499,2,FALSE)</f>
        <v>#NUM!</v>
      </c>
      <c r="P95" s="43" t="e">
        <f>VLOOKUP(N95,Complete!$A$6:$R$499,15,FALSE)</f>
        <v>#NUM!</v>
      </c>
      <c r="Q95" s="43" t="e">
        <f t="array" ref="Q95">INDEX('RAW DATA'!#REF!&amp;'RAW DATA'!$B$2:$B$500, SMALL(IF('DON''T DELETE!'!$C$27='RAW DATA'!$AA$2:$AA$500, ROW('RAW DATA'!$AA$2:$AA$500)-MIN(ROW('RAW DATA'!$AA$2:$AA$500))+1, ""), ROW('DON''T DELETE!'!A68)))</f>
        <v>#NUM!</v>
      </c>
      <c r="R95" s="43" t="e">
        <f>VLOOKUP(Q95,Complete!$A$6:$R$499,2,FALSE)</f>
        <v>#NUM!</v>
      </c>
      <c r="S95" s="43" t="e">
        <f>VLOOKUP(Q95,Complete!$A$6:$R$499,15,FALSE)</f>
        <v>#NUM!</v>
      </c>
      <c r="T95" s="43" t="e">
        <f t="array" ref="T95">INDEX('RAW DATA'!#REF!&amp;'RAW DATA'!$B$2:$B$500, SMALL(IF('DON''T DELETE!'!$D$27='RAW DATA'!$AA$2:$AA$500, ROW('RAW DATA'!$AA$2:$AA$500)-MIN(ROW('RAW DATA'!$AA$2:$AA$500))+1, ""), ROW('DON''T DELETE!'!D68)))</f>
        <v>#NUM!</v>
      </c>
      <c r="U95" s="43" t="e">
        <f>VLOOKUP(T95,Complete!$A$6:$R$499,2,FALSE)</f>
        <v>#NUM!</v>
      </c>
      <c r="V95" s="43" t="e">
        <f>VLOOKUP(T95,Complete!$A$6:$R$499,15,FALSE)</f>
        <v>#NUM!</v>
      </c>
    </row>
    <row r="96" spans="2:22">
      <c r="B96" s="43" t="e">
        <f t="array" ref="B96">INDEX('RAW DATA'!#REF!&amp;'RAW DATA'!$B$2:$B$500, SMALL(IF($B$27='RAW DATA'!$AA$2:$AA$500, ROW('RAW DATA'!$AA$2:$AA$500)-MIN(ROW('RAW DATA'!$AA$2:$AA$500))+1, ""), ROW('DON''T DELETE!'!A69)))</f>
        <v>#NUM!</v>
      </c>
      <c r="C96" s="43" t="e">
        <f t="array" ref="C96">INDEX('RAW DATA'!#REF!&amp;'RAW DATA'!$B$2:$B$500, SMALL(IF($C$27='RAW DATA'!$AA$2:$AA$500, ROW('RAW DATA'!$AA$2:$AA$500)-MIN(ROW('RAW DATA'!$AA$2:$AA$500))+1, ""), ROW('DON''T DELETE!'!B69)))</f>
        <v>#NUM!</v>
      </c>
      <c r="D96" s="43" t="e">
        <f t="array" ref="D96">INDEX('RAW DATA'!#REF!&amp;'RAW DATA'!$B$2:$B$500, SMALL(IF($D$27='RAW DATA'!$AA$2:$AA$500, ROW('RAW DATA'!$AA$2:$AA$500)-MIN(ROW('RAW DATA'!$AA$2:$AA$500))+1, ""), ROW('DON''T DELETE!'!C69)))</f>
        <v>#NUM!</v>
      </c>
      <c r="E96" s="43"/>
      <c r="F96" s="43" t="str">
        <f t="shared" si="6"/>
        <v/>
      </c>
      <c r="G96" s="43" t="str">
        <f t="shared" si="7"/>
        <v/>
      </c>
      <c r="H96" s="43" t="str">
        <f t="shared" si="8"/>
        <v/>
      </c>
      <c r="I96" s="43"/>
      <c r="J96" s="43"/>
      <c r="K96" s="43"/>
      <c r="L96" s="43"/>
      <c r="M96" s="43"/>
      <c r="N96" s="43" t="e">
        <f t="array" ref="N96">INDEX('RAW DATA'!#REF!&amp;'RAW DATA'!$B$2:$B$500, SMALL(IF('DON''T DELETE!'!$B$27='RAW DATA'!$AA$2:$AA$500, ROW('RAW DATA'!$AA$2:$AA$500)-MIN(ROW('RAW DATA'!$AA$2:$AA$500))+1, ""), ROW('DON''T DELETE!'!A69)))</f>
        <v>#NUM!</v>
      </c>
      <c r="O96" s="43" t="e">
        <f>VLOOKUP(N96,Complete!$A$6:$R$499,2,FALSE)</f>
        <v>#NUM!</v>
      </c>
      <c r="P96" s="43" t="e">
        <f>VLOOKUP(N96,Complete!$A$6:$R$499,15,FALSE)</f>
        <v>#NUM!</v>
      </c>
      <c r="Q96" s="43" t="e">
        <f t="array" ref="Q96">INDEX('RAW DATA'!#REF!&amp;'RAW DATA'!$B$2:$B$500, SMALL(IF('DON''T DELETE!'!$C$27='RAW DATA'!$AA$2:$AA$500, ROW('RAW DATA'!$AA$2:$AA$500)-MIN(ROW('RAW DATA'!$AA$2:$AA$500))+1, ""), ROW('DON''T DELETE!'!A69)))</f>
        <v>#NUM!</v>
      </c>
      <c r="R96" s="43" t="e">
        <f>VLOOKUP(Q96,Complete!$A$6:$R$499,2,FALSE)</f>
        <v>#NUM!</v>
      </c>
      <c r="S96" s="43" t="e">
        <f>VLOOKUP(Q96,Complete!$A$6:$R$499,15,FALSE)</f>
        <v>#NUM!</v>
      </c>
      <c r="T96" s="43" t="e">
        <f t="array" ref="T96">INDEX('RAW DATA'!#REF!&amp;'RAW DATA'!$B$2:$B$500, SMALL(IF('DON''T DELETE!'!$D$27='RAW DATA'!$AA$2:$AA$500, ROW('RAW DATA'!$AA$2:$AA$500)-MIN(ROW('RAW DATA'!$AA$2:$AA$500))+1, ""), ROW('DON''T DELETE!'!D69)))</f>
        <v>#NUM!</v>
      </c>
      <c r="U96" s="43" t="e">
        <f>VLOOKUP(T96,Complete!$A$6:$R$499,2,FALSE)</f>
        <v>#NUM!</v>
      </c>
      <c r="V96" s="43" t="e">
        <f>VLOOKUP(T96,Complete!$A$6:$R$499,15,FALSE)</f>
        <v>#NUM!</v>
      </c>
    </row>
    <row r="97" spans="2:22">
      <c r="B97" s="43" t="e">
        <f t="array" ref="B97">INDEX('RAW DATA'!#REF!&amp;'RAW DATA'!$B$2:$B$500, SMALL(IF($B$27='RAW DATA'!$AA$2:$AA$500, ROW('RAW DATA'!$AA$2:$AA$500)-MIN(ROW('RAW DATA'!$AA$2:$AA$500))+1, ""), ROW('DON''T DELETE!'!A70)))</f>
        <v>#NUM!</v>
      </c>
      <c r="C97" s="43" t="e">
        <f t="array" ref="C97">INDEX('RAW DATA'!#REF!&amp;'RAW DATA'!$B$2:$B$500, SMALL(IF($C$27='RAW DATA'!$AA$2:$AA$500, ROW('RAW DATA'!$AA$2:$AA$500)-MIN(ROW('RAW DATA'!$AA$2:$AA$500))+1, ""), ROW('DON''T DELETE!'!B70)))</f>
        <v>#NUM!</v>
      </c>
      <c r="D97" s="43" t="e">
        <f t="array" ref="D97">INDEX('RAW DATA'!#REF!&amp;'RAW DATA'!$B$2:$B$500, SMALL(IF($D$27='RAW DATA'!$AA$2:$AA$500, ROW('RAW DATA'!$AA$2:$AA$500)-MIN(ROW('RAW DATA'!$AA$2:$AA$500))+1, ""), ROW('DON''T DELETE!'!C70)))</f>
        <v>#NUM!</v>
      </c>
      <c r="E97" s="43"/>
      <c r="F97" s="43" t="str">
        <f t="shared" si="6"/>
        <v/>
      </c>
      <c r="G97" s="43" t="str">
        <f t="shared" si="7"/>
        <v/>
      </c>
      <c r="H97" s="43" t="str">
        <f t="shared" si="8"/>
        <v/>
      </c>
      <c r="I97" s="43"/>
      <c r="J97" s="43"/>
      <c r="K97" s="43"/>
      <c r="L97" s="43"/>
      <c r="M97" s="43"/>
      <c r="N97" s="43" t="e">
        <f t="array" ref="N97">INDEX('RAW DATA'!#REF!&amp;'RAW DATA'!$B$2:$B$500, SMALL(IF('DON''T DELETE!'!$B$27='RAW DATA'!$AA$2:$AA$500, ROW('RAW DATA'!$AA$2:$AA$500)-MIN(ROW('RAW DATA'!$AA$2:$AA$500))+1, ""), ROW('DON''T DELETE!'!A70)))</f>
        <v>#NUM!</v>
      </c>
      <c r="O97" s="43" t="e">
        <f>VLOOKUP(N97,Complete!$A$6:$R$499,2,FALSE)</f>
        <v>#NUM!</v>
      </c>
      <c r="P97" s="43" t="e">
        <f>VLOOKUP(N97,Complete!$A$6:$R$499,15,FALSE)</f>
        <v>#NUM!</v>
      </c>
      <c r="Q97" s="43" t="e">
        <f t="array" ref="Q97">INDEX('RAW DATA'!#REF!&amp;'RAW DATA'!$B$2:$B$500, SMALL(IF('DON''T DELETE!'!$C$27='RAW DATA'!$AA$2:$AA$500, ROW('RAW DATA'!$AA$2:$AA$500)-MIN(ROW('RAW DATA'!$AA$2:$AA$500))+1, ""), ROW('DON''T DELETE!'!A70)))</f>
        <v>#NUM!</v>
      </c>
      <c r="R97" s="43" t="e">
        <f>VLOOKUP(Q97,Complete!$A$6:$R$499,2,FALSE)</f>
        <v>#NUM!</v>
      </c>
      <c r="S97" s="43" t="e">
        <f>VLOOKUP(Q97,Complete!$A$6:$R$499,15,FALSE)</f>
        <v>#NUM!</v>
      </c>
      <c r="T97" s="43" t="e">
        <f t="array" ref="T97">INDEX('RAW DATA'!#REF!&amp;'RAW DATA'!$B$2:$B$500, SMALL(IF('DON''T DELETE!'!$D$27='RAW DATA'!$AA$2:$AA$500, ROW('RAW DATA'!$AA$2:$AA$500)-MIN(ROW('RAW DATA'!$AA$2:$AA$500))+1, ""), ROW('DON''T DELETE!'!D70)))</f>
        <v>#NUM!</v>
      </c>
      <c r="U97" s="43" t="e">
        <f>VLOOKUP(T97,Complete!$A$6:$R$499,2,FALSE)</f>
        <v>#NUM!</v>
      </c>
      <c r="V97" s="43" t="e">
        <f>VLOOKUP(T97,Complete!$A$6:$R$499,15,FALSE)</f>
        <v>#NUM!</v>
      </c>
    </row>
    <row r="98" spans="2:22">
      <c r="B98" s="43" t="e">
        <f t="array" ref="B98">INDEX('RAW DATA'!#REF!&amp;'RAW DATA'!$B$2:$B$500, SMALL(IF($B$27='RAW DATA'!$AA$2:$AA$500, ROW('RAW DATA'!$AA$2:$AA$500)-MIN(ROW('RAW DATA'!$AA$2:$AA$500))+1, ""), ROW('DON''T DELETE!'!A71)))</f>
        <v>#NUM!</v>
      </c>
      <c r="C98" s="43" t="e">
        <f t="array" ref="C98">INDEX('RAW DATA'!#REF!&amp;'RAW DATA'!$B$2:$B$500, SMALL(IF($C$27='RAW DATA'!$AA$2:$AA$500, ROW('RAW DATA'!$AA$2:$AA$500)-MIN(ROW('RAW DATA'!$AA$2:$AA$500))+1, ""), ROW('DON''T DELETE!'!B71)))</f>
        <v>#NUM!</v>
      </c>
      <c r="D98" s="43" t="e">
        <f t="array" ref="D98">INDEX('RAW DATA'!#REF!&amp;'RAW DATA'!$B$2:$B$500, SMALL(IF($D$27='RAW DATA'!$AA$2:$AA$500, ROW('RAW DATA'!$AA$2:$AA$500)-MIN(ROW('RAW DATA'!$AA$2:$AA$500))+1, ""), ROW('DON''T DELETE!'!C71)))</f>
        <v>#NUM!</v>
      </c>
      <c r="E98" s="43"/>
      <c r="F98" s="43" t="str">
        <f t="shared" si="6"/>
        <v/>
      </c>
      <c r="G98" s="43" t="str">
        <f t="shared" si="7"/>
        <v/>
      </c>
      <c r="H98" s="43" t="str">
        <f t="shared" si="8"/>
        <v/>
      </c>
      <c r="I98" s="43"/>
      <c r="J98" s="43"/>
      <c r="K98" s="43"/>
      <c r="L98" s="43"/>
      <c r="M98" s="43"/>
      <c r="N98" s="43" t="e">
        <f t="array" ref="N98">INDEX('RAW DATA'!#REF!&amp;'RAW DATA'!$B$2:$B$500, SMALL(IF('DON''T DELETE!'!$B$27='RAW DATA'!$AA$2:$AA$500, ROW('RAW DATA'!$AA$2:$AA$500)-MIN(ROW('RAW DATA'!$AA$2:$AA$500))+1, ""), ROW('DON''T DELETE!'!A71)))</f>
        <v>#NUM!</v>
      </c>
      <c r="O98" s="43" t="e">
        <f>VLOOKUP(N98,Complete!$A$6:$R$499,2,FALSE)</f>
        <v>#NUM!</v>
      </c>
      <c r="P98" s="43" t="e">
        <f>VLOOKUP(N98,Complete!$A$6:$R$499,15,FALSE)</f>
        <v>#NUM!</v>
      </c>
      <c r="Q98" s="43" t="e">
        <f t="array" ref="Q98">INDEX('RAW DATA'!#REF!&amp;'RAW DATA'!$B$2:$B$500, SMALL(IF('DON''T DELETE!'!$C$27='RAW DATA'!$AA$2:$AA$500, ROW('RAW DATA'!$AA$2:$AA$500)-MIN(ROW('RAW DATA'!$AA$2:$AA$500))+1, ""), ROW('DON''T DELETE!'!A71)))</f>
        <v>#NUM!</v>
      </c>
      <c r="R98" s="43" t="e">
        <f>VLOOKUP(Q98,Complete!$A$6:$R$499,2,FALSE)</f>
        <v>#NUM!</v>
      </c>
      <c r="S98" s="43" t="e">
        <f>VLOOKUP(Q98,Complete!$A$6:$R$499,15,FALSE)</f>
        <v>#NUM!</v>
      </c>
      <c r="T98" s="43" t="e">
        <f t="array" ref="T98">INDEX('RAW DATA'!#REF!&amp;'RAW DATA'!$B$2:$B$500, SMALL(IF('DON''T DELETE!'!$D$27='RAW DATA'!$AA$2:$AA$500, ROW('RAW DATA'!$AA$2:$AA$500)-MIN(ROW('RAW DATA'!$AA$2:$AA$500))+1, ""), ROW('DON''T DELETE!'!D71)))</f>
        <v>#NUM!</v>
      </c>
      <c r="U98" s="43" t="e">
        <f>VLOOKUP(T98,Complete!$A$6:$R$499,2,FALSE)</f>
        <v>#NUM!</v>
      </c>
      <c r="V98" s="43" t="e">
        <f>VLOOKUP(T98,Complete!$A$6:$R$499,15,FALSE)</f>
        <v>#NUM!</v>
      </c>
    </row>
    <row r="99" spans="2:22">
      <c r="B99" s="43" t="e">
        <f t="array" ref="B99">INDEX('RAW DATA'!#REF!&amp;'RAW DATA'!$B$2:$B$500, SMALL(IF($B$27='RAW DATA'!$AA$2:$AA$500, ROW('RAW DATA'!$AA$2:$AA$500)-MIN(ROW('RAW DATA'!$AA$2:$AA$500))+1, ""), ROW('DON''T DELETE!'!A72)))</f>
        <v>#NUM!</v>
      </c>
      <c r="C99" s="43" t="e">
        <f t="array" ref="C99">INDEX('RAW DATA'!#REF!&amp;'RAW DATA'!$B$2:$B$500, SMALL(IF($C$27='RAW DATA'!$AA$2:$AA$500, ROW('RAW DATA'!$AA$2:$AA$500)-MIN(ROW('RAW DATA'!$AA$2:$AA$500))+1, ""), ROW('DON''T DELETE!'!B72)))</f>
        <v>#NUM!</v>
      </c>
      <c r="D99" s="43" t="e">
        <f t="array" ref="D99">INDEX('RAW DATA'!#REF!&amp;'RAW DATA'!$B$2:$B$500, SMALL(IF($D$27='RAW DATA'!$AA$2:$AA$500, ROW('RAW DATA'!$AA$2:$AA$500)-MIN(ROW('RAW DATA'!$AA$2:$AA$500))+1, ""), ROW('DON''T DELETE!'!C72)))</f>
        <v>#NUM!</v>
      </c>
      <c r="E99" s="43"/>
      <c r="F99" s="43" t="str">
        <f t="shared" si="6"/>
        <v/>
      </c>
      <c r="G99" s="43" t="str">
        <f t="shared" si="7"/>
        <v/>
      </c>
      <c r="H99" s="43" t="str">
        <f t="shared" si="8"/>
        <v/>
      </c>
      <c r="I99" s="43"/>
      <c r="J99" s="43"/>
      <c r="K99" s="43"/>
      <c r="L99" s="43"/>
      <c r="M99" s="43"/>
      <c r="N99" s="43" t="e">
        <f t="array" ref="N99">INDEX('RAW DATA'!#REF!&amp;'RAW DATA'!$B$2:$B$500, SMALL(IF('DON''T DELETE!'!$B$27='RAW DATA'!$AA$2:$AA$500, ROW('RAW DATA'!$AA$2:$AA$500)-MIN(ROW('RAW DATA'!$AA$2:$AA$500))+1, ""), ROW('DON''T DELETE!'!A72)))</f>
        <v>#NUM!</v>
      </c>
      <c r="O99" s="43" t="e">
        <f>VLOOKUP(N99,Complete!$A$6:$R$499,2,FALSE)</f>
        <v>#NUM!</v>
      </c>
      <c r="P99" s="43" t="e">
        <f>VLOOKUP(N99,Complete!$A$6:$R$499,15,FALSE)</f>
        <v>#NUM!</v>
      </c>
      <c r="Q99" s="43" t="e">
        <f t="array" ref="Q99">INDEX('RAW DATA'!#REF!&amp;'RAW DATA'!$B$2:$B$500, SMALL(IF('DON''T DELETE!'!$C$27='RAW DATA'!$AA$2:$AA$500, ROW('RAW DATA'!$AA$2:$AA$500)-MIN(ROW('RAW DATA'!$AA$2:$AA$500))+1, ""), ROW('DON''T DELETE!'!A72)))</f>
        <v>#NUM!</v>
      </c>
      <c r="R99" s="43" t="e">
        <f>VLOOKUP(Q99,Complete!$A$6:$R$499,2,FALSE)</f>
        <v>#NUM!</v>
      </c>
      <c r="S99" s="43" t="e">
        <f>VLOOKUP(Q99,Complete!$A$6:$R$499,15,FALSE)</f>
        <v>#NUM!</v>
      </c>
      <c r="T99" s="43" t="e">
        <f t="array" ref="T99">INDEX('RAW DATA'!#REF!&amp;'RAW DATA'!$B$2:$B$500, SMALL(IF('DON''T DELETE!'!$D$27='RAW DATA'!$AA$2:$AA$500, ROW('RAW DATA'!$AA$2:$AA$500)-MIN(ROW('RAW DATA'!$AA$2:$AA$500))+1, ""), ROW('DON''T DELETE!'!D72)))</f>
        <v>#NUM!</v>
      </c>
      <c r="U99" s="43" t="e">
        <f>VLOOKUP(T99,Complete!$A$6:$R$499,2,FALSE)</f>
        <v>#NUM!</v>
      </c>
      <c r="V99" s="43" t="e">
        <f>VLOOKUP(T99,Complete!$A$6:$R$499,15,FALSE)</f>
        <v>#NUM!</v>
      </c>
    </row>
    <row r="100" spans="2:22">
      <c r="B100" s="43" t="e">
        <f t="array" ref="B100">INDEX('RAW DATA'!#REF!&amp;'RAW DATA'!$B$2:$B$500, SMALL(IF($B$27='RAW DATA'!$AA$2:$AA$500, ROW('RAW DATA'!$AA$2:$AA$500)-MIN(ROW('RAW DATA'!$AA$2:$AA$500))+1, ""), ROW('DON''T DELETE!'!A73)))</f>
        <v>#NUM!</v>
      </c>
      <c r="C100" s="43" t="e">
        <f t="array" ref="C100">INDEX('RAW DATA'!#REF!&amp;'RAW DATA'!$B$2:$B$500, SMALL(IF($C$27='RAW DATA'!$AA$2:$AA$500, ROW('RAW DATA'!$AA$2:$AA$500)-MIN(ROW('RAW DATA'!$AA$2:$AA$500))+1, ""), ROW('DON''T DELETE!'!B73)))</f>
        <v>#NUM!</v>
      </c>
      <c r="D100" s="43" t="e">
        <f t="array" ref="D100">INDEX('RAW DATA'!#REF!&amp;'RAW DATA'!$B$2:$B$500, SMALL(IF($D$27='RAW DATA'!$AA$2:$AA$500, ROW('RAW DATA'!$AA$2:$AA$500)-MIN(ROW('RAW DATA'!$AA$2:$AA$500))+1, ""), ROW('DON''T DELETE!'!C73)))</f>
        <v>#NUM!</v>
      </c>
      <c r="E100" s="43"/>
      <c r="F100" s="43" t="str">
        <f t="shared" si="6"/>
        <v/>
      </c>
      <c r="G100" s="43" t="str">
        <f t="shared" si="7"/>
        <v/>
      </c>
      <c r="H100" s="43" t="str">
        <f t="shared" si="8"/>
        <v/>
      </c>
      <c r="I100" s="43"/>
      <c r="J100" s="43"/>
      <c r="K100" s="43"/>
      <c r="L100" s="43"/>
      <c r="M100" s="43"/>
      <c r="N100" s="43" t="e">
        <f t="array" ref="N100">INDEX('RAW DATA'!#REF!&amp;'RAW DATA'!$B$2:$B$500, SMALL(IF('DON''T DELETE!'!$B$27='RAW DATA'!$AA$2:$AA$500, ROW('RAW DATA'!$AA$2:$AA$500)-MIN(ROW('RAW DATA'!$AA$2:$AA$500))+1, ""), ROW('DON''T DELETE!'!A73)))</f>
        <v>#NUM!</v>
      </c>
      <c r="O100" s="43" t="e">
        <f>VLOOKUP(N100,Complete!$A$6:$R$499,2,FALSE)</f>
        <v>#NUM!</v>
      </c>
      <c r="P100" s="43" t="e">
        <f>VLOOKUP(N100,Complete!$A$6:$R$499,15,FALSE)</f>
        <v>#NUM!</v>
      </c>
      <c r="Q100" s="43" t="e">
        <f t="array" ref="Q100">INDEX('RAW DATA'!#REF!&amp;'RAW DATA'!$B$2:$B$500, SMALL(IF('DON''T DELETE!'!$C$27='RAW DATA'!$AA$2:$AA$500, ROW('RAW DATA'!$AA$2:$AA$500)-MIN(ROW('RAW DATA'!$AA$2:$AA$500))+1, ""), ROW('DON''T DELETE!'!A73)))</f>
        <v>#NUM!</v>
      </c>
      <c r="R100" s="43" t="e">
        <f>VLOOKUP(Q100,Complete!$A$6:$R$499,2,FALSE)</f>
        <v>#NUM!</v>
      </c>
      <c r="S100" s="43" t="e">
        <f>VLOOKUP(Q100,Complete!$A$6:$R$499,15,FALSE)</f>
        <v>#NUM!</v>
      </c>
      <c r="T100" s="43" t="e">
        <f t="array" ref="T100">INDEX('RAW DATA'!#REF!&amp;'RAW DATA'!$B$2:$B$500, SMALL(IF('DON''T DELETE!'!$D$27='RAW DATA'!$AA$2:$AA$500, ROW('RAW DATA'!$AA$2:$AA$500)-MIN(ROW('RAW DATA'!$AA$2:$AA$500))+1, ""), ROW('DON''T DELETE!'!D73)))</f>
        <v>#NUM!</v>
      </c>
      <c r="U100" s="43" t="e">
        <f>VLOOKUP(T100,Complete!$A$6:$R$499,2,FALSE)</f>
        <v>#NUM!</v>
      </c>
      <c r="V100" s="43" t="e">
        <f>VLOOKUP(T100,Complete!$A$6:$R$499,15,FALSE)</f>
        <v>#NUM!</v>
      </c>
    </row>
    <row r="101" spans="2:22">
      <c r="B101" s="43" t="e">
        <f t="array" ref="B101">INDEX('RAW DATA'!#REF!&amp;'RAW DATA'!$B$2:$B$500, SMALL(IF($B$27='RAW DATA'!$AA$2:$AA$500, ROW('RAW DATA'!$AA$2:$AA$500)-MIN(ROW('RAW DATA'!$AA$2:$AA$500))+1, ""), ROW('DON''T DELETE!'!A74)))</f>
        <v>#NUM!</v>
      </c>
      <c r="C101" s="43" t="e">
        <f t="array" ref="C101">INDEX('RAW DATA'!#REF!&amp;'RAW DATA'!$B$2:$B$500, SMALL(IF($C$27='RAW DATA'!$AA$2:$AA$500, ROW('RAW DATA'!$AA$2:$AA$500)-MIN(ROW('RAW DATA'!$AA$2:$AA$500))+1, ""), ROW('DON''T DELETE!'!B74)))</f>
        <v>#NUM!</v>
      </c>
      <c r="D101" s="43" t="e">
        <f t="array" ref="D101">INDEX('RAW DATA'!#REF!&amp;'RAW DATA'!$B$2:$B$500, SMALL(IF($D$27='RAW DATA'!$AA$2:$AA$500, ROW('RAW DATA'!$AA$2:$AA$500)-MIN(ROW('RAW DATA'!$AA$2:$AA$500))+1, ""), ROW('DON''T DELETE!'!C74)))</f>
        <v>#NUM!</v>
      </c>
      <c r="E101" s="43"/>
      <c r="F101" s="43" t="str">
        <f t="shared" si="6"/>
        <v/>
      </c>
      <c r="G101" s="43" t="str">
        <f t="shared" si="7"/>
        <v/>
      </c>
      <c r="H101" s="43" t="str">
        <f t="shared" si="8"/>
        <v/>
      </c>
      <c r="I101" s="43"/>
      <c r="J101" s="43"/>
      <c r="K101" s="43"/>
      <c r="L101" s="43"/>
      <c r="M101" s="43"/>
      <c r="N101" s="43" t="e">
        <f t="array" ref="N101">INDEX('RAW DATA'!#REF!&amp;'RAW DATA'!$B$2:$B$500, SMALL(IF('DON''T DELETE!'!$B$27='RAW DATA'!$AA$2:$AA$500, ROW('RAW DATA'!$AA$2:$AA$500)-MIN(ROW('RAW DATA'!$AA$2:$AA$500))+1, ""), ROW('DON''T DELETE!'!A74)))</f>
        <v>#NUM!</v>
      </c>
      <c r="O101" s="43" t="e">
        <f>VLOOKUP(N101,Complete!$A$6:$R$499,2,FALSE)</f>
        <v>#NUM!</v>
      </c>
      <c r="P101" s="43" t="e">
        <f>VLOOKUP(N101,Complete!$A$6:$R$499,15,FALSE)</f>
        <v>#NUM!</v>
      </c>
      <c r="Q101" s="43" t="e">
        <f t="array" ref="Q101">INDEX('RAW DATA'!#REF!&amp;'RAW DATA'!$B$2:$B$500, SMALL(IF('DON''T DELETE!'!$C$27='RAW DATA'!$AA$2:$AA$500, ROW('RAW DATA'!$AA$2:$AA$500)-MIN(ROW('RAW DATA'!$AA$2:$AA$500))+1, ""), ROW('DON''T DELETE!'!A74)))</f>
        <v>#NUM!</v>
      </c>
      <c r="R101" s="43" t="e">
        <f>VLOOKUP(Q101,Complete!$A$6:$R$499,2,FALSE)</f>
        <v>#NUM!</v>
      </c>
      <c r="S101" s="43" t="e">
        <f>VLOOKUP(Q101,Complete!$A$6:$R$499,15,FALSE)</f>
        <v>#NUM!</v>
      </c>
      <c r="T101" s="43" t="e">
        <f t="array" ref="T101">INDEX('RAW DATA'!#REF!&amp;'RAW DATA'!$B$2:$B$500, SMALL(IF('DON''T DELETE!'!$D$27='RAW DATA'!$AA$2:$AA$500, ROW('RAW DATA'!$AA$2:$AA$500)-MIN(ROW('RAW DATA'!$AA$2:$AA$500))+1, ""), ROW('DON''T DELETE!'!D74)))</f>
        <v>#NUM!</v>
      </c>
      <c r="U101" s="43" t="e">
        <f>VLOOKUP(T101,Complete!$A$6:$R$499,2,FALSE)</f>
        <v>#NUM!</v>
      </c>
      <c r="V101" s="43" t="e">
        <f>VLOOKUP(T101,Complete!$A$6:$R$499,15,FALSE)</f>
        <v>#NUM!</v>
      </c>
    </row>
    <row r="102" spans="2:22">
      <c r="B102" s="43" t="e">
        <f t="array" ref="B102">INDEX('RAW DATA'!#REF!&amp;'RAW DATA'!$B$2:$B$500, SMALL(IF($B$27='RAW DATA'!$AA$2:$AA$500, ROW('RAW DATA'!$AA$2:$AA$500)-MIN(ROW('RAW DATA'!$AA$2:$AA$500))+1, ""), ROW('DON''T DELETE!'!A75)))</f>
        <v>#NUM!</v>
      </c>
      <c r="C102" s="43" t="e">
        <f t="array" ref="C102">INDEX('RAW DATA'!#REF!&amp;'RAW DATA'!$B$2:$B$500, SMALL(IF($C$27='RAW DATA'!$AA$2:$AA$500, ROW('RAW DATA'!$AA$2:$AA$500)-MIN(ROW('RAW DATA'!$AA$2:$AA$500))+1, ""), ROW('DON''T DELETE!'!B75)))</f>
        <v>#NUM!</v>
      </c>
      <c r="D102" s="43" t="e">
        <f t="array" ref="D102">INDEX('RAW DATA'!#REF!&amp;'RAW DATA'!$B$2:$B$500, SMALL(IF($D$27='RAW DATA'!$AA$2:$AA$500, ROW('RAW DATA'!$AA$2:$AA$500)-MIN(ROW('RAW DATA'!$AA$2:$AA$500))+1, ""), ROW('DON''T DELETE!'!C75)))</f>
        <v>#NUM!</v>
      </c>
      <c r="E102" s="43"/>
      <c r="F102" s="43" t="str">
        <f t="shared" si="6"/>
        <v/>
      </c>
      <c r="G102" s="43" t="str">
        <f t="shared" si="7"/>
        <v/>
      </c>
      <c r="H102" s="43" t="str">
        <f t="shared" si="8"/>
        <v/>
      </c>
      <c r="I102" s="43"/>
      <c r="J102" s="43"/>
      <c r="K102" s="43"/>
      <c r="L102" s="43"/>
      <c r="M102" s="43"/>
      <c r="N102" s="43" t="e">
        <f t="array" ref="N102">INDEX('RAW DATA'!#REF!&amp;'RAW DATA'!$B$2:$B$500, SMALL(IF('DON''T DELETE!'!$B$27='RAW DATA'!$AA$2:$AA$500, ROW('RAW DATA'!$AA$2:$AA$500)-MIN(ROW('RAW DATA'!$AA$2:$AA$500))+1, ""), ROW('DON''T DELETE!'!A75)))</f>
        <v>#NUM!</v>
      </c>
      <c r="O102" s="43" t="e">
        <f>VLOOKUP(N102,Complete!$A$6:$R$499,2,FALSE)</f>
        <v>#NUM!</v>
      </c>
      <c r="P102" s="43" t="e">
        <f>VLOOKUP(N102,Complete!$A$6:$R$499,15,FALSE)</f>
        <v>#NUM!</v>
      </c>
      <c r="Q102" s="43" t="e">
        <f t="array" ref="Q102">INDEX('RAW DATA'!#REF!&amp;'RAW DATA'!$B$2:$B$500, SMALL(IF('DON''T DELETE!'!$C$27='RAW DATA'!$AA$2:$AA$500, ROW('RAW DATA'!$AA$2:$AA$500)-MIN(ROW('RAW DATA'!$AA$2:$AA$500))+1, ""), ROW('DON''T DELETE!'!A75)))</f>
        <v>#NUM!</v>
      </c>
      <c r="R102" s="43" t="e">
        <f>VLOOKUP(Q102,Complete!$A$6:$R$499,2,FALSE)</f>
        <v>#NUM!</v>
      </c>
      <c r="S102" s="43" t="e">
        <f>VLOOKUP(Q102,Complete!$A$6:$R$499,15,FALSE)</f>
        <v>#NUM!</v>
      </c>
      <c r="T102" s="43" t="e">
        <f t="array" ref="T102">INDEX('RAW DATA'!#REF!&amp;'RAW DATA'!$B$2:$B$500, SMALL(IF('DON''T DELETE!'!$D$27='RAW DATA'!$AA$2:$AA$500, ROW('RAW DATA'!$AA$2:$AA$500)-MIN(ROW('RAW DATA'!$AA$2:$AA$500))+1, ""), ROW('DON''T DELETE!'!D75)))</f>
        <v>#NUM!</v>
      </c>
      <c r="U102" s="43" t="e">
        <f>VLOOKUP(T102,Complete!$A$6:$R$499,2,FALSE)</f>
        <v>#NUM!</v>
      </c>
      <c r="V102" s="43" t="e">
        <f>VLOOKUP(T102,Complete!$A$6:$R$499,15,FALSE)</f>
        <v>#NUM!</v>
      </c>
    </row>
    <row r="103" spans="2:22">
      <c r="B103" s="43" t="e">
        <f t="array" ref="B103">INDEX('RAW DATA'!#REF!&amp;'RAW DATA'!$B$2:$B$500, SMALL(IF($B$27='RAW DATA'!$AA$2:$AA$500, ROW('RAW DATA'!$AA$2:$AA$500)-MIN(ROW('RAW DATA'!$AA$2:$AA$500))+1, ""), ROW('DON''T DELETE!'!A76)))</f>
        <v>#NUM!</v>
      </c>
      <c r="C103" s="43" t="e">
        <f t="array" ref="C103">INDEX('RAW DATA'!#REF!&amp;'RAW DATA'!$B$2:$B$500, SMALL(IF($C$27='RAW DATA'!$AA$2:$AA$500, ROW('RAW DATA'!$AA$2:$AA$500)-MIN(ROW('RAW DATA'!$AA$2:$AA$500))+1, ""), ROW('DON''T DELETE!'!B76)))</f>
        <v>#NUM!</v>
      </c>
      <c r="D103" s="43" t="e">
        <f t="array" ref="D103">INDEX('RAW DATA'!#REF!&amp;'RAW DATA'!$B$2:$B$500, SMALL(IF($D$27='RAW DATA'!$AA$2:$AA$500, ROW('RAW DATA'!$AA$2:$AA$500)-MIN(ROW('RAW DATA'!$AA$2:$AA$500))+1, ""), ROW('DON''T DELETE!'!C76)))</f>
        <v>#NUM!</v>
      </c>
      <c r="E103" s="43"/>
      <c r="F103" s="43" t="str">
        <f t="shared" si="6"/>
        <v/>
      </c>
      <c r="G103" s="43" t="str">
        <f t="shared" si="7"/>
        <v/>
      </c>
      <c r="H103" s="43" t="str">
        <f t="shared" si="8"/>
        <v/>
      </c>
      <c r="I103" s="43"/>
      <c r="J103" s="43"/>
      <c r="K103" s="43"/>
      <c r="L103" s="43"/>
      <c r="M103" s="43"/>
      <c r="N103" s="43" t="e">
        <f t="array" ref="N103">INDEX('RAW DATA'!#REF!&amp;'RAW DATA'!$B$2:$B$500, SMALL(IF('DON''T DELETE!'!$B$27='RAW DATA'!$AA$2:$AA$500, ROW('RAW DATA'!$AA$2:$AA$500)-MIN(ROW('RAW DATA'!$AA$2:$AA$500))+1, ""), ROW('DON''T DELETE!'!A76)))</f>
        <v>#NUM!</v>
      </c>
      <c r="O103" s="43" t="e">
        <f>VLOOKUP(N103,Complete!$A$6:$R$499,2,FALSE)</f>
        <v>#NUM!</v>
      </c>
      <c r="P103" s="43" t="e">
        <f>VLOOKUP(N103,Complete!$A$6:$R$499,15,FALSE)</f>
        <v>#NUM!</v>
      </c>
      <c r="Q103" s="43" t="e">
        <f t="array" ref="Q103">INDEX('RAW DATA'!#REF!&amp;'RAW DATA'!$B$2:$B$500, SMALL(IF('DON''T DELETE!'!$C$27='RAW DATA'!$AA$2:$AA$500, ROW('RAW DATA'!$AA$2:$AA$500)-MIN(ROW('RAW DATA'!$AA$2:$AA$500))+1, ""), ROW('DON''T DELETE!'!A76)))</f>
        <v>#NUM!</v>
      </c>
      <c r="R103" s="43" t="e">
        <f>VLOOKUP(Q103,Complete!$A$6:$R$499,2,FALSE)</f>
        <v>#NUM!</v>
      </c>
      <c r="S103" s="43" t="e">
        <f>VLOOKUP(Q103,Complete!$A$6:$R$499,15,FALSE)</f>
        <v>#NUM!</v>
      </c>
      <c r="T103" s="43" t="e">
        <f t="array" ref="T103">INDEX('RAW DATA'!#REF!&amp;'RAW DATA'!$B$2:$B$500, SMALL(IF('DON''T DELETE!'!$D$27='RAW DATA'!$AA$2:$AA$500, ROW('RAW DATA'!$AA$2:$AA$500)-MIN(ROW('RAW DATA'!$AA$2:$AA$500))+1, ""), ROW('DON''T DELETE!'!D76)))</f>
        <v>#NUM!</v>
      </c>
      <c r="U103" s="43" t="e">
        <f>VLOOKUP(T103,Complete!$A$6:$R$499,2,FALSE)</f>
        <v>#NUM!</v>
      </c>
      <c r="V103" s="43" t="e">
        <f>VLOOKUP(T103,Complete!$A$6:$R$499,15,FALSE)</f>
        <v>#NUM!</v>
      </c>
    </row>
    <row r="104" spans="2:22">
      <c r="B104" s="43" t="e">
        <f t="array" ref="B104">INDEX('RAW DATA'!#REF!&amp;'RAW DATA'!$B$2:$B$500, SMALL(IF($B$27='RAW DATA'!$AA$2:$AA$500, ROW('RAW DATA'!$AA$2:$AA$500)-MIN(ROW('RAW DATA'!$AA$2:$AA$500))+1, ""), ROW('DON''T DELETE!'!A77)))</f>
        <v>#NUM!</v>
      </c>
      <c r="C104" s="43" t="e">
        <f t="array" ref="C104">INDEX('RAW DATA'!#REF!&amp;'RAW DATA'!$B$2:$B$500, SMALL(IF($C$27='RAW DATA'!$AA$2:$AA$500, ROW('RAW DATA'!$AA$2:$AA$500)-MIN(ROW('RAW DATA'!$AA$2:$AA$500))+1, ""), ROW('DON''T DELETE!'!B77)))</f>
        <v>#NUM!</v>
      </c>
      <c r="D104" s="43" t="e">
        <f t="array" ref="D104">INDEX('RAW DATA'!#REF!&amp;'RAW DATA'!$B$2:$B$500, SMALL(IF($D$27='RAW DATA'!$AA$2:$AA$500, ROW('RAW DATA'!$AA$2:$AA$500)-MIN(ROW('RAW DATA'!$AA$2:$AA$500))+1, ""), ROW('DON''T DELETE!'!C77)))</f>
        <v>#NUM!</v>
      </c>
      <c r="E104" s="43"/>
      <c r="F104" s="43" t="str">
        <f t="shared" si="6"/>
        <v/>
      </c>
      <c r="G104" s="43" t="str">
        <f t="shared" si="7"/>
        <v/>
      </c>
      <c r="H104" s="43" t="str">
        <f t="shared" si="8"/>
        <v/>
      </c>
      <c r="I104" s="43"/>
      <c r="J104" s="43"/>
      <c r="K104" s="43"/>
      <c r="L104" s="43"/>
      <c r="M104" s="43"/>
      <c r="N104" s="43" t="e">
        <f t="array" ref="N104">INDEX('RAW DATA'!#REF!&amp;'RAW DATA'!$B$2:$B$500, SMALL(IF('DON''T DELETE!'!$B$27='RAW DATA'!$AA$2:$AA$500, ROW('RAW DATA'!$AA$2:$AA$500)-MIN(ROW('RAW DATA'!$AA$2:$AA$500))+1, ""), ROW('DON''T DELETE!'!A77)))</f>
        <v>#NUM!</v>
      </c>
      <c r="O104" s="43" t="e">
        <f>VLOOKUP(N104,Complete!$A$6:$R$499,2,FALSE)</f>
        <v>#NUM!</v>
      </c>
      <c r="P104" s="43" t="e">
        <f>VLOOKUP(N104,Complete!$A$6:$R$499,15,FALSE)</f>
        <v>#NUM!</v>
      </c>
      <c r="Q104" s="43" t="e">
        <f t="array" ref="Q104">INDEX('RAW DATA'!#REF!&amp;'RAW DATA'!$B$2:$B$500, SMALL(IF('DON''T DELETE!'!$C$27='RAW DATA'!$AA$2:$AA$500, ROW('RAW DATA'!$AA$2:$AA$500)-MIN(ROW('RAW DATA'!$AA$2:$AA$500))+1, ""), ROW('DON''T DELETE!'!A77)))</f>
        <v>#NUM!</v>
      </c>
      <c r="R104" s="43" t="e">
        <f>VLOOKUP(Q104,Complete!$A$6:$R$499,2,FALSE)</f>
        <v>#NUM!</v>
      </c>
      <c r="S104" s="43" t="e">
        <f>VLOOKUP(Q104,Complete!$A$6:$R$499,15,FALSE)</f>
        <v>#NUM!</v>
      </c>
      <c r="T104" s="43" t="e">
        <f t="array" ref="T104">INDEX('RAW DATA'!#REF!&amp;'RAW DATA'!$B$2:$B$500, SMALL(IF('DON''T DELETE!'!$D$27='RAW DATA'!$AA$2:$AA$500, ROW('RAW DATA'!$AA$2:$AA$500)-MIN(ROW('RAW DATA'!$AA$2:$AA$500))+1, ""), ROW('DON''T DELETE!'!D77)))</f>
        <v>#NUM!</v>
      </c>
      <c r="U104" s="43" t="e">
        <f>VLOOKUP(T104,Complete!$A$6:$R$499,2,FALSE)</f>
        <v>#NUM!</v>
      </c>
      <c r="V104" s="43" t="e">
        <f>VLOOKUP(T104,Complete!$A$6:$R$499,15,FALSE)</f>
        <v>#NUM!</v>
      </c>
    </row>
    <row r="105" spans="2:22">
      <c r="B105" s="43" t="e">
        <f t="array" ref="B105">INDEX('RAW DATA'!#REF!&amp;'RAW DATA'!$B$2:$B$500, SMALL(IF($B$27='RAW DATA'!$AA$2:$AA$500, ROW('RAW DATA'!$AA$2:$AA$500)-MIN(ROW('RAW DATA'!$AA$2:$AA$500))+1, ""), ROW('DON''T DELETE!'!A78)))</f>
        <v>#NUM!</v>
      </c>
      <c r="C105" s="43" t="e">
        <f t="array" ref="C105">INDEX('RAW DATA'!#REF!&amp;'RAW DATA'!$B$2:$B$500, SMALL(IF($C$27='RAW DATA'!$AA$2:$AA$500, ROW('RAW DATA'!$AA$2:$AA$500)-MIN(ROW('RAW DATA'!$AA$2:$AA$500))+1, ""), ROW('DON''T DELETE!'!B78)))</f>
        <v>#NUM!</v>
      </c>
      <c r="D105" s="43" t="e">
        <f t="array" ref="D105">INDEX('RAW DATA'!#REF!&amp;'RAW DATA'!$B$2:$B$500, SMALL(IF($D$27='RAW DATA'!$AA$2:$AA$500, ROW('RAW DATA'!$AA$2:$AA$500)-MIN(ROW('RAW DATA'!$AA$2:$AA$500))+1, ""), ROW('DON''T DELETE!'!C78)))</f>
        <v>#NUM!</v>
      </c>
      <c r="E105" s="43"/>
      <c r="F105" s="43" t="str">
        <f t="shared" si="6"/>
        <v/>
      </c>
      <c r="G105" s="43" t="str">
        <f t="shared" si="7"/>
        <v/>
      </c>
      <c r="H105" s="43" t="str">
        <f t="shared" si="8"/>
        <v/>
      </c>
      <c r="I105" s="43"/>
      <c r="J105" s="43"/>
      <c r="K105" s="43"/>
      <c r="L105" s="43"/>
      <c r="M105" s="43"/>
      <c r="N105" s="43" t="e">
        <f t="array" ref="N105">INDEX('RAW DATA'!#REF!&amp;'RAW DATA'!$B$2:$B$500, SMALL(IF('DON''T DELETE!'!$B$27='RAW DATA'!$AA$2:$AA$500, ROW('RAW DATA'!$AA$2:$AA$500)-MIN(ROW('RAW DATA'!$AA$2:$AA$500))+1, ""), ROW('DON''T DELETE!'!A78)))</f>
        <v>#NUM!</v>
      </c>
      <c r="O105" s="43" t="e">
        <f>VLOOKUP(N105,Complete!$A$6:$R$499,2,FALSE)</f>
        <v>#NUM!</v>
      </c>
      <c r="P105" s="43" t="e">
        <f>VLOOKUP(N105,Complete!$A$6:$R$499,15,FALSE)</f>
        <v>#NUM!</v>
      </c>
      <c r="Q105" s="43" t="e">
        <f t="array" ref="Q105">INDEX('RAW DATA'!#REF!&amp;'RAW DATA'!$B$2:$B$500, SMALL(IF('DON''T DELETE!'!$C$27='RAW DATA'!$AA$2:$AA$500, ROW('RAW DATA'!$AA$2:$AA$500)-MIN(ROW('RAW DATA'!$AA$2:$AA$500))+1, ""), ROW('DON''T DELETE!'!A78)))</f>
        <v>#NUM!</v>
      </c>
      <c r="R105" s="43" t="e">
        <f>VLOOKUP(Q105,Complete!$A$6:$R$499,2,FALSE)</f>
        <v>#NUM!</v>
      </c>
      <c r="S105" s="43" t="e">
        <f>VLOOKUP(Q105,Complete!$A$6:$R$499,15,FALSE)</f>
        <v>#NUM!</v>
      </c>
      <c r="T105" s="43" t="e">
        <f t="array" ref="T105">INDEX('RAW DATA'!#REF!&amp;'RAW DATA'!$B$2:$B$500, SMALL(IF('DON''T DELETE!'!$D$27='RAW DATA'!$AA$2:$AA$500, ROW('RAW DATA'!$AA$2:$AA$500)-MIN(ROW('RAW DATA'!$AA$2:$AA$500))+1, ""), ROW('DON''T DELETE!'!D78)))</f>
        <v>#NUM!</v>
      </c>
      <c r="U105" s="43" t="e">
        <f>VLOOKUP(T105,Complete!$A$6:$R$499,2,FALSE)</f>
        <v>#NUM!</v>
      </c>
      <c r="V105" s="43" t="e">
        <f>VLOOKUP(T105,Complete!$A$6:$R$499,15,FALSE)</f>
        <v>#NUM!</v>
      </c>
    </row>
    <row r="106" spans="2:22">
      <c r="B106" s="43" t="e">
        <f t="array" ref="B106">INDEX('RAW DATA'!#REF!&amp;'RAW DATA'!$B$2:$B$500, SMALL(IF($B$27='RAW DATA'!$AA$2:$AA$500, ROW('RAW DATA'!$AA$2:$AA$500)-MIN(ROW('RAW DATA'!$AA$2:$AA$500))+1, ""), ROW('DON''T DELETE!'!A79)))</f>
        <v>#NUM!</v>
      </c>
      <c r="C106" s="43" t="e">
        <f t="array" ref="C106">INDEX('RAW DATA'!#REF!&amp;'RAW DATA'!$B$2:$B$500, SMALL(IF($C$27='RAW DATA'!$AA$2:$AA$500, ROW('RAW DATA'!$AA$2:$AA$500)-MIN(ROW('RAW DATA'!$AA$2:$AA$500))+1, ""), ROW('DON''T DELETE!'!B79)))</f>
        <v>#NUM!</v>
      </c>
      <c r="D106" s="43" t="e">
        <f t="array" ref="D106">INDEX('RAW DATA'!#REF!&amp;'RAW DATA'!$B$2:$B$500, SMALL(IF($D$27='RAW DATA'!$AA$2:$AA$500, ROW('RAW DATA'!$AA$2:$AA$500)-MIN(ROW('RAW DATA'!$AA$2:$AA$500))+1, ""), ROW('DON''T DELETE!'!C79)))</f>
        <v>#NUM!</v>
      </c>
      <c r="E106" s="43"/>
      <c r="F106" s="43" t="str">
        <f t="shared" si="6"/>
        <v/>
      </c>
      <c r="G106" s="43" t="str">
        <f t="shared" si="7"/>
        <v/>
      </c>
      <c r="H106" s="43" t="str">
        <f t="shared" si="8"/>
        <v/>
      </c>
      <c r="I106" s="43"/>
      <c r="J106" s="43"/>
      <c r="K106" s="43"/>
      <c r="L106" s="43"/>
      <c r="M106" s="43"/>
      <c r="N106" s="43" t="e">
        <f t="array" ref="N106">INDEX('RAW DATA'!#REF!&amp;'RAW DATA'!$B$2:$B$500, SMALL(IF('DON''T DELETE!'!$B$27='RAW DATA'!$AA$2:$AA$500, ROW('RAW DATA'!$AA$2:$AA$500)-MIN(ROW('RAW DATA'!$AA$2:$AA$500))+1, ""), ROW('DON''T DELETE!'!A79)))</f>
        <v>#NUM!</v>
      </c>
      <c r="O106" s="43" t="e">
        <f>VLOOKUP(N106,Complete!$A$6:$R$499,2,FALSE)</f>
        <v>#NUM!</v>
      </c>
      <c r="P106" s="43" t="e">
        <f>VLOOKUP(N106,Complete!$A$6:$R$499,15,FALSE)</f>
        <v>#NUM!</v>
      </c>
      <c r="Q106" s="43" t="e">
        <f t="array" ref="Q106">INDEX('RAW DATA'!#REF!&amp;'RAW DATA'!$B$2:$B$500, SMALL(IF('DON''T DELETE!'!$C$27='RAW DATA'!$AA$2:$AA$500, ROW('RAW DATA'!$AA$2:$AA$500)-MIN(ROW('RAW DATA'!$AA$2:$AA$500))+1, ""), ROW('DON''T DELETE!'!A79)))</f>
        <v>#NUM!</v>
      </c>
      <c r="R106" s="43" t="e">
        <f>VLOOKUP(Q106,Complete!$A$6:$R$499,2,FALSE)</f>
        <v>#NUM!</v>
      </c>
      <c r="S106" s="43" t="e">
        <f>VLOOKUP(Q106,Complete!$A$6:$R$499,15,FALSE)</f>
        <v>#NUM!</v>
      </c>
      <c r="T106" s="43" t="e">
        <f t="array" ref="T106">INDEX('RAW DATA'!#REF!&amp;'RAW DATA'!$B$2:$B$500, SMALL(IF('DON''T DELETE!'!$D$27='RAW DATA'!$AA$2:$AA$500, ROW('RAW DATA'!$AA$2:$AA$500)-MIN(ROW('RAW DATA'!$AA$2:$AA$500))+1, ""), ROW('DON''T DELETE!'!D79)))</f>
        <v>#NUM!</v>
      </c>
      <c r="U106" s="43" t="e">
        <f>VLOOKUP(T106,Complete!$A$6:$R$499,2,FALSE)</f>
        <v>#NUM!</v>
      </c>
      <c r="V106" s="43" t="e">
        <f>VLOOKUP(T106,Complete!$A$6:$R$499,15,FALSE)</f>
        <v>#NUM!</v>
      </c>
    </row>
    <row r="107" spans="2:22">
      <c r="B107" s="43" t="e">
        <f t="array" ref="B107">INDEX('RAW DATA'!#REF!&amp;'RAW DATA'!$B$2:$B$500, SMALL(IF($B$27='RAW DATA'!$AA$2:$AA$500, ROW('RAW DATA'!$AA$2:$AA$500)-MIN(ROW('RAW DATA'!$AA$2:$AA$500))+1, ""), ROW('DON''T DELETE!'!A80)))</f>
        <v>#NUM!</v>
      </c>
      <c r="C107" s="43" t="e">
        <f t="array" ref="C107">INDEX('RAW DATA'!#REF!&amp;'RAW DATA'!$B$2:$B$500, SMALL(IF($C$27='RAW DATA'!$AA$2:$AA$500, ROW('RAW DATA'!$AA$2:$AA$500)-MIN(ROW('RAW DATA'!$AA$2:$AA$500))+1, ""), ROW('DON''T DELETE!'!B80)))</f>
        <v>#NUM!</v>
      </c>
      <c r="D107" s="43" t="e">
        <f t="array" ref="D107">INDEX('RAW DATA'!#REF!&amp;'RAW DATA'!$B$2:$B$500, SMALL(IF($D$27='RAW DATA'!$AA$2:$AA$500, ROW('RAW DATA'!$AA$2:$AA$500)-MIN(ROW('RAW DATA'!$AA$2:$AA$500))+1, ""), ROW('DON''T DELETE!'!C80)))</f>
        <v>#NUM!</v>
      </c>
      <c r="E107" s="43"/>
      <c r="F107" s="43" t="str">
        <f t="shared" si="6"/>
        <v/>
      </c>
      <c r="G107" s="43" t="str">
        <f t="shared" si="7"/>
        <v/>
      </c>
      <c r="H107" s="43" t="str">
        <f t="shared" si="8"/>
        <v/>
      </c>
      <c r="I107" s="43"/>
      <c r="J107" s="43"/>
      <c r="K107" s="43"/>
      <c r="L107" s="43"/>
      <c r="M107" s="43"/>
      <c r="N107" s="43" t="e">
        <f t="array" ref="N107">INDEX('RAW DATA'!#REF!&amp;'RAW DATA'!$B$2:$B$500, SMALL(IF('DON''T DELETE!'!$B$27='RAW DATA'!$AA$2:$AA$500, ROW('RAW DATA'!$AA$2:$AA$500)-MIN(ROW('RAW DATA'!$AA$2:$AA$500))+1, ""), ROW('DON''T DELETE!'!A80)))</f>
        <v>#NUM!</v>
      </c>
      <c r="O107" s="43" t="e">
        <f>VLOOKUP(N107,Complete!$A$6:$R$499,2,FALSE)</f>
        <v>#NUM!</v>
      </c>
      <c r="P107" s="43" t="e">
        <f>VLOOKUP(N107,Complete!$A$6:$R$499,15,FALSE)</f>
        <v>#NUM!</v>
      </c>
      <c r="Q107" s="43" t="e">
        <f t="array" ref="Q107">INDEX('RAW DATA'!#REF!&amp;'RAW DATA'!$B$2:$B$500, SMALL(IF('DON''T DELETE!'!$C$27='RAW DATA'!$AA$2:$AA$500, ROW('RAW DATA'!$AA$2:$AA$500)-MIN(ROW('RAW DATA'!$AA$2:$AA$500))+1, ""), ROW('DON''T DELETE!'!A80)))</f>
        <v>#NUM!</v>
      </c>
      <c r="R107" s="43" t="e">
        <f>VLOOKUP(Q107,Complete!$A$6:$R$499,2,FALSE)</f>
        <v>#NUM!</v>
      </c>
      <c r="S107" s="43" t="e">
        <f>VLOOKUP(Q107,Complete!$A$6:$R$499,15,FALSE)</f>
        <v>#NUM!</v>
      </c>
      <c r="T107" s="43" t="e">
        <f t="array" ref="T107">INDEX('RAW DATA'!#REF!&amp;'RAW DATA'!$B$2:$B$500, SMALL(IF('DON''T DELETE!'!$D$27='RAW DATA'!$AA$2:$AA$500, ROW('RAW DATA'!$AA$2:$AA$500)-MIN(ROW('RAW DATA'!$AA$2:$AA$500))+1, ""), ROW('DON''T DELETE!'!D80)))</f>
        <v>#NUM!</v>
      </c>
      <c r="U107" s="43" t="e">
        <f>VLOOKUP(T107,Complete!$A$6:$R$499,2,FALSE)</f>
        <v>#NUM!</v>
      </c>
      <c r="V107" s="43" t="e">
        <f>VLOOKUP(T107,Complete!$A$6:$R$499,15,FALSE)</f>
        <v>#NUM!</v>
      </c>
    </row>
    <row r="108" spans="2:22">
      <c r="B108" s="43" t="e">
        <f t="array" ref="B108">INDEX('RAW DATA'!#REF!&amp;'RAW DATA'!$B$2:$B$500, SMALL(IF($B$27='RAW DATA'!$AA$2:$AA$500, ROW('RAW DATA'!$AA$2:$AA$500)-MIN(ROW('RAW DATA'!$AA$2:$AA$500))+1, ""), ROW('DON''T DELETE!'!A81)))</f>
        <v>#NUM!</v>
      </c>
      <c r="C108" s="43" t="e">
        <f t="array" ref="C108">INDEX('RAW DATA'!#REF!&amp;'RAW DATA'!$B$2:$B$500, SMALL(IF($C$27='RAW DATA'!$AA$2:$AA$500, ROW('RAW DATA'!$AA$2:$AA$500)-MIN(ROW('RAW DATA'!$AA$2:$AA$500))+1, ""), ROW('DON''T DELETE!'!B81)))</f>
        <v>#NUM!</v>
      </c>
      <c r="D108" s="43" t="e">
        <f t="array" ref="D108">INDEX('RAW DATA'!#REF!&amp;'RAW DATA'!$B$2:$B$500, SMALL(IF($D$27='RAW DATA'!$AA$2:$AA$500, ROW('RAW DATA'!$AA$2:$AA$500)-MIN(ROW('RAW DATA'!$AA$2:$AA$500))+1, ""), ROW('DON''T DELETE!'!C81)))</f>
        <v>#NUM!</v>
      </c>
      <c r="E108" s="43"/>
      <c r="F108" s="43" t="str">
        <f t="shared" si="6"/>
        <v/>
      </c>
      <c r="G108" s="43" t="str">
        <f t="shared" si="7"/>
        <v/>
      </c>
      <c r="H108" s="43" t="str">
        <f t="shared" si="8"/>
        <v/>
      </c>
      <c r="I108" s="43"/>
      <c r="J108" s="43"/>
      <c r="K108" s="43"/>
      <c r="L108" s="43"/>
      <c r="M108" s="43"/>
      <c r="N108" s="43" t="e">
        <f t="array" ref="N108">INDEX('RAW DATA'!#REF!&amp;'RAW DATA'!$B$2:$B$500, SMALL(IF('DON''T DELETE!'!$B$27='RAW DATA'!$AA$2:$AA$500, ROW('RAW DATA'!$AA$2:$AA$500)-MIN(ROW('RAW DATA'!$AA$2:$AA$500))+1, ""), ROW('DON''T DELETE!'!A81)))</f>
        <v>#NUM!</v>
      </c>
      <c r="O108" s="43" t="e">
        <f>VLOOKUP(N108,Complete!$A$6:$R$499,2,FALSE)</f>
        <v>#NUM!</v>
      </c>
      <c r="P108" s="43" t="e">
        <f>VLOOKUP(N108,Complete!$A$6:$R$499,15,FALSE)</f>
        <v>#NUM!</v>
      </c>
      <c r="Q108" s="43" t="e">
        <f t="array" ref="Q108">INDEX('RAW DATA'!#REF!&amp;'RAW DATA'!$B$2:$B$500, SMALL(IF('DON''T DELETE!'!$C$27='RAW DATA'!$AA$2:$AA$500, ROW('RAW DATA'!$AA$2:$AA$500)-MIN(ROW('RAW DATA'!$AA$2:$AA$500))+1, ""), ROW('DON''T DELETE!'!A81)))</f>
        <v>#NUM!</v>
      </c>
      <c r="R108" s="43" t="e">
        <f>VLOOKUP(Q108,Complete!$A$6:$R$499,2,FALSE)</f>
        <v>#NUM!</v>
      </c>
      <c r="S108" s="43" t="e">
        <f>VLOOKUP(Q108,Complete!$A$6:$R$499,15,FALSE)</f>
        <v>#NUM!</v>
      </c>
      <c r="T108" s="43" t="e">
        <f t="array" ref="T108">INDEX('RAW DATA'!#REF!&amp;'RAW DATA'!$B$2:$B$500, SMALL(IF('DON''T DELETE!'!$D$27='RAW DATA'!$AA$2:$AA$500, ROW('RAW DATA'!$AA$2:$AA$500)-MIN(ROW('RAW DATA'!$AA$2:$AA$500))+1, ""), ROW('DON''T DELETE!'!D81)))</f>
        <v>#NUM!</v>
      </c>
      <c r="U108" s="43" t="e">
        <f>VLOOKUP(T108,Complete!$A$6:$R$499,2,FALSE)</f>
        <v>#NUM!</v>
      </c>
      <c r="V108" s="43" t="e">
        <f>VLOOKUP(T108,Complete!$A$6:$R$499,15,FALSE)</f>
        <v>#NUM!</v>
      </c>
    </row>
    <row r="109" spans="2:22">
      <c r="B109" s="43" t="e">
        <f t="array" ref="B109">INDEX('RAW DATA'!#REF!&amp;'RAW DATA'!$B$2:$B$500, SMALL(IF($B$27='RAW DATA'!$AA$2:$AA$500, ROW('RAW DATA'!$AA$2:$AA$500)-MIN(ROW('RAW DATA'!$AA$2:$AA$500))+1, ""), ROW('DON''T DELETE!'!A82)))</f>
        <v>#NUM!</v>
      </c>
      <c r="C109" s="43" t="e">
        <f t="array" ref="C109">INDEX('RAW DATA'!#REF!&amp;'RAW DATA'!$B$2:$B$500, SMALL(IF($C$27='RAW DATA'!$AA$2:$AA$500, ROW('RAW DATA'!$AA$2:$AA$500)-MIN(ROW('RAW DATA'!$AA$2:$AA$500))+1, ""), ROW('DON''T DELETE!'!B82)))</f>
        <v>#NUM!</v>
      </c>
      <c r="D109" s="43" t="e">
        <f t="array" ref="D109">INDEX('RAW DATA'!#REF!&amp;'RAW DATA'!$B$2:$B$500, SMALL(IF($D$27='RAW DATA'!$AA$2:$AA$500, ROW('RAW DATA'!$AA$2:$AA$500)-MIN(ROW('RAW DATA'!$AA$2:$AA$500))+1, ""), ROW('DON''T DELETE!'!C82)))</f>
        <v>#NUM!</v>
      </c>
      <c r="E109" s="43"/>
      <c r="F109" s="43" t="str">
        <f t="shared" si="6"/>
        <v/>
      </c>
      <c r="G109" s="43" t="str">
        <f t="shared" si="7"/>
        <v/>
      </c>
      <c r="H109" s="43" t="str">
        <f t="shared" si="8"/>
        <v/>
      </c>
      <c r="I109" s="43"/>
      <c r="J109" s="43"/>
      <c r="K109" s="43"/>
      <c r="L109" s="43"/>
      <c r="M109" s="43"/>
      <c r="N109" s="43" t="e">
        <f t="array" ref="N109">INDEX('RAW DATA'!#REF!&amp;'RAW DATA'!$B$2:$B$500, SMALL(IF('DON''T DELETE!'!$B$27='RAW DATA'!$AA$2:$AA$500, ROW('RAW DATA'!$AA$2:$AA$500)-MIN(ROW('RAW DATA'!$AA$2:$AA$500))+1, ""), ROW('DON''T DELETE!'!A82)))</f>
        <v>#NUM!</v>
      </c>
      <c r="O109" s="43" t="e">
        <f>VLOOKUP(N109,Complete!$A$6:$R$499,2,FALSE)</f>
        <v>#NUM!</v>
      </c>
      <c r="P109" s="43" t="e">
        <f>VLOOKUP(N109,Complete!$A$6:$R$499,15,FALSE)</f>
        <v>#NUM!</v>
      </c>
      <c r="Q109" s="43" t="e">
        <f t="array" ref="Q109">INDEX('RAW DATA'!#REF!&amp;'RAW DATA'!$B$2:$B$500, SMALL(IF('DON''T DELETE!'!$C$27='RAW DATA'!$AA$2:$AA$500, ROW('RAW DATA'!$AA$2:$AA$500)-MIN(ROW('RAW DATA'!$AA$2:$AA$500))+1, ""), ROW('DON''T DELETE!'!A82)))</f>
        <v>#NUM!</v>
      </c>
      <c r="R109" s="43" t="e">
        <f>VLOOKUP(Q109,Complete!$A$6:$R$499,2,FALSE)</f>
        <v>#NUM!</v>
      </c>
      <c r="S109" s="43" t="e">
        <f>VLOOKUP(Q109,Complete!$A$6:$R$499,15,FALSE)</f>
        <v>#NUM!</v>
      </c>
      <c r="T109" s="43" t="e">
        <f t="array" ref="T109">INDEX('RAW DATA'!#REF!&amp;'RAW DATA'!$B$2:$B$500, SMALL(IF('DON''T DELETE!'!$D$27='RAW DATA'!$AA$2:$AA$500, ROW('RAW DATA'!$AA$2:$AA$500)-MIN(ROW('RAW DATA'!$AA$2:$AA$500))+1, ""), ROW('DON''T DELETE!'!D82)))</f>
        <v>#NUM!</v>
      </c>
      <c r="U109" s="43" t="e">
        <f>VLOOKUP(T109,Complete!$A$6:$R$499,2,FALSE)</f>
        <v>#NUM!</v>
      </c>
      <c r="V109" s="43" t="e">
        <f>VLOOKUP(T109,Complete!$A$6:$R$499,15,FALSE)</f>
        <v>#NUM!</v>
      </c>
    </row>
    <row r="110" spans="2:22">
      <c r="B110" s="43" t="e">
        <f t="array" ref="B110">INDEX('RAW DATA'!#REF!&amp;'RAW DATA'!$B$2:$B$500, SMALL(IF($B$27='RAW DATA'!$AA$2:$AA$500, ROW('RAW DATA'!$AA$2:$AA$500)-MIN(ROW('RAW DATA'!$AA$2:$AA$500))+1, ""), ROW('DON''T DELETE!'!A83)))</f>
        <v>#NUM!</v>
      </c>
      <c r="C110" s="43" t="e">
        <f t="array" ref="C110">INDEX('RAW DATA'!#REF!&amp;'RAW DATA'!$B$2:$B$500, SMALL(IF($C$27='RAW DATA'!$AA$2:$AA$500, ROW('RAW DATA'!$AA$2:$AA$500)-MIN(ROW('RAW DATA'!$AA$2:$AA$500))+1, ""), ROW('DON''T DELETE!'!B83)))</f>
        <v>#NUM!</v>
      </c>
      <c r="D110" s="43" t="e">
        <f t="array" ref="D110">INDEX('RAW DATA'!#REF!&amp;'RAW DATA'!$B$2:$B$500, SMALL(IF($D$27='RAW DATA'!$AA$2:$AA$500, ROW('RAW DATA'!$AA$2:$AA$500)-MIN(ROW('RAW DATA'!$AA$2:$AA$500))+1, ""), ROW('DON''T DELETE!'!C83)))</f>
        <v>#NUM!</v>
      </c>
      <c r="E110" s="43"/>
      <c r="F110" s="43" t="str">
        <f t="shared" si="6"/>
        <v/>
      </c>
      <c r="G110" s="43" t="str">
        <f t="shared" si="7"/>
        <v/>
      </c>
      <c r="H110" s="43" t="str">
        <f t="shared" si="8"/>
        <v/>
      </c>
      <c r="I110" s="43"/>
      <c r="J110" s="43"/>
      <c r="K110" s="43"/>
      <c r="L110" s="43"/>
      <c r="M110" s="43"/>
      <c r="N110" s="43" t="e">
        <f t="array" ref="N110">INDEX('RAW DATA'!#REF!&amp;'RAW DATA'!$B$2:$B$500, SMALL(IF('DON''T DELETE!'!$B$27='RAW DATA'!$AA$2:$AA$500, ROW('RAW DATA'!$AA$2:$AA$500)-MIN(ROW('RAW DATA'!$AA$2:$AA$500))+1, ""), ROW('DON''T DELETE!'!A83)))</f>
        <v>#NUM!</v>
      </c>
      <c r="O110" s="43" t="e">
        <f>VLOOKUP(N110,Complete!$A$6:$R$499,2,FALSE)</f>
        <v>#NUM!</v>
      </c>
      <c r="P110" s="43" t="e">
        <f>VLOOKUP(N110,Complete!$A$6:$R$499,15,FALSE)</f>
        <v>#NUM!</v>
      </c>
      <c r="Q110" s="43" t="e">
        <f t="array" ref="Q110">INDEX('RAW DATA'!#REF!&amp;'RAW DATA'!$B$2:$B$500, SMALL(IF('DON''T DELETE!'!$C$27='RAW DATA'!$AA$2:$AA$500, ROW('RAW DATA'!$AA$2:$AA$500)-MIN(ROW('RAW DATA'!$AA$2:$AA$500))+1, ""), ROW('DON''T DELETE!'!A83)))</f>
        <v>#NUM!</v>
      </c>
      <c r="R110" s="43" t="e">
        <f>VLOOKUP(Q110,Complete!$A$6:$R$499,2,FALSE)</f>
        <v>#NUM!</v>
      </c>
      <c r="S110" s="43" t="e">
        <f>VLOOKUP(Q110,Complete!$A$6:$R$499,15,FALSE)</f>
        <v>#NUM!</v>
      </c>
      <c r="T110" s="43" t="e">
        <f t="array" ref="T110">INDEX('RAW DATA'!#REF!&amp;'RAW DATA'!$B$2:$B$500, SMALL(IF('DON''T DELETE!'!$D$27='RAW DATA'!$AA$2:$AA$500, ROW('RAW DATA'!$AA$2:$AA$500)-MIN(ROW('RAW DATA'!$AA$2:$AA$500))+1, ""), ROW('DON''T DELETE!'!D83)))</f>
        <v>#NUM!</v>
      </c>
      <c r="U110" s="43" t="e">
        <f>VLOOKUP(T110,Complete!$A$6:$R$499,2,FALSE)</f>
        <v>#NUM!</v>
      </c>
      <c r="V110" s="43" t="e">
        <f>VLOOKUP(T110,Complete!$A$6:$R$499,15,FALSE)</f>
        <v>#NUM!</v>
      </c>
    </row>
    <row r="111" spans="2:22">
      <c r="B111" s="43" t="e">
        <f t="array" ref="B111">INDEX('RAW DATA'!#REF!&amp;'RAW DATA'!$B$2:$B$500, SMALL(IF($B$27='RAW DATA'!$AA$2:$AA$500, ROW('RAW DATA'!$AA$2:$AA$500)-MIN(ROW('RAW DATA'!$AA$2:$AA$500))+1, ""), ROW('DON''T DELETE!'!A84)))</f>
        <v>#NUM!</v>
      </c>
      <c r="C111" s="43" t="e">
        <f t="array" ref="C111">INDEX('RAW DATA'!#REF!&amp;'RAW DATA'!$B$2:$B$500, SMALL(IF($C$27='RAW DATA'!$AA$2:$AA$500, ROW('RAW DATA'!$AA$2:$AA$500)-MIN(ROW('RAW DATA'!$AA$2:$AA$500))+1, ""), ROW('DON''T DELETE!'!B84)))</f>
        <v>#NUM!</v>
      </c>
      <c r="D111" s="43" t="e">
        <f t="array" ref="D111">INDEX('RAW DATA'!#REF!&amp;'RAW DATA'!$B$2:$B$500, SMALL(IF($D$27='RAW DATA'!$AA$2:$AA$500, ROW('RAW DATA'!$AA$2:$AA$500)-MIN(ROW('RAW DATA'!$AA$2:$AA$500))+1, ""), ROW('DON''T DELETE!'!C84)))</f>
        <v>#NUM!</v>
      </c>
      <c r="E111" s="43"/>
      <c r="F111" s="43" t="str">
        <f t="shared" si="6"/>
        <v/>
      </c>
      <c r="G111" s="43" t="str">
        <f t="shared" si="7"/>
        <v/>
      </c>
      <c r="H111" s="43" t="str">
        <f t="shared" si="8"/>
        <v/>
      </c>
      <c r="I111" s="43"/>
      <c r="J111" s="43"/>
      <c r="K111" s="43"/>
      <c r="L111" s="43"/>
      <c r="M111" s="43"/>
      <c r="N111" s="43" t="e">
        <f t="array" ref="N111">INDEX('RAW DATA'!#REF!&amp;'RAW DATA'!$B$2:$B$500, SMALL(IF('DON''T DELETE!'!$B$27='RAW DATA'!$AA$2:$AA$500, ROW('RAW DATA'!$AA$2:$AA$500)-MIN(ROW('RAW DATA'!$AA$2:$AA$500))+1, ""), ROW('DON''T DELETE!'!A84)))</f>
        <v>#NUM!</v>
      </c>
      <c r="O111" s="43" t="e">
        <f>VLOOKUP(N111,Complete!$A$6:$R$499,2,FALSE)</f>
        <v>#NUM!</v>
      </c>
      <c r="P111" s="43" t="e">
        <f>VLOOKUP(N111,Complete!$A$6:$R$499,15,FALSE)</f>
        <v>#NUM!</v>
      </c>
      <c r="Q111" s="43" t="e">
        <f t="array" ref="Q111">INDEX('RAW DATA'!#REF!&amp;'RAW DATA'!$B$2:$B$500, SMALL(IF('DON''T DELETE!'!$C$27='RAW DATA'!$AA$2:$AA$500, ROW('RAW DATA'!$AA$2:$AA$500)-MIN(ROW('RAW DATA'!$AA$2:$AA$500))+1, ""), ROW('DON''T DELETE!'!A84)))</f>
        <v>#NUM!</v>
      </c>
      <c r="R111" s="43" t="e">
        <f>VLOOKUP(Q111,Complete!$A$6:$R$499,2,FALSE)</f>
        <v>#NUM!</v>
      </c>
      <c r="S111" s="43" t="e">
        <f>VLOOKUP(Q111,Complete!$A$6:$R$499,15,FALSE)</f>
        <v>#NUM!</v>
      </c>
      <c r="T111" s="43" t="e">
        <f t="array" ref="T111">INDEX('RAW DATA'!#REF!&amp;'RAW DATA'!$B$2:$B$500, SMALL(IF('DON''T DELETE!'!$D$27='RAW DATA'!$AA$2:$AA$500, ROW('RAW DATA'!$AA$2:$AA$500)-MIN(ROW('RAW DATA'!$AA$2:$AA$500))+1, ""), ROW('DON''T DELETE!'!D84)))</f>
        <v>#NUM!</v>
      </c>
      <c r="U111" s="43" t="e">
        <f>VLOOKUP(T111,Complete!$A$6:$R$499,2,FALSE)</f>
        <v>#NUM!</v>
      </c>
      <c r="V111" s="43" t="e">
        <f>VLOOKUP(T111,Complete!$A$6:$R$499,15,FALSE)</f>
        <v>#NUM!</v>
      </c>
    </row>
    <row r="112" spans="2:22">
      <c r="B112" s="43" t="e">
        <f t="array" ref="B112">INDEX('RAW DATA'!#REF!&amp;'RAW DATA'!$B$2:$B$500, SMALL(IF($B$27='RAW DATA'!$AA$2:$AA$500, ROW('RAW DATA'!$AA$2:$AA$500)-MIN(ROW('RAW DATA'!$AA$2:$AA$500))+1, ""), ROW('DON''T DELETE!'!A85)))</f>
        <v>#NUM!</v>
      </c>
      <c r="C112" s="43" t="e">
        <f t="array" ref="C112">INDEX('RAW DATA'!#REF!&amp;'RAW DATA'!$B$2:$B$500, SMALL(IF($C$27='RAW DATA'!$AA$2:$AA$500, ROW('RAW DATA'!$AA$2:$AA$500)-MIN(ROW('RAW DATA'!$AA$2:$AA$500))+1, ""), ROW('DON''T DELETE!'!B85)))</f>
        <v>#NUM!</v>
      </c>
      <c r="D112" s="43" t="e">
        <f t="array" ref="D112">INDEX('RAW DATA'!#REF!&amp;'RAW DATA'!$B$2:$B$500, SMALL(IF($D$27='RAW DATA'!$AA$2:$AA$500, ROW('RAW DATA'!$AA$2:$AA$500)-MIN(ROW('RAW DATA'!$AA$2:$AA$500))+1, ""), ROW('DON''T DELETE!'!C85)))</f>
        <v>#NUM!</v>
      </c>
      <c r="E112" s="43"/>
      <c r="F112" s="43" t="str">
        <f t="shared" si="6"/>
        <v/>
      </c>
      <c r="G112" s="43" t="str">
        <f t="shared" si="7"/>
        <v/>
      </c>
      <c r="H112" s="43" t="str">
        <f t="shared" si="8"/>
        <v/>
      </c>
      <c r="I112" s="43"/>
      <c r="J112" s="43"/>
      <c r="K112" s="43"/>
      <c r="L112" s="43"/>
      <c r="M112" s="43"/>
      <c r="N112" s="43" t="e">
        <f t="array" ref="N112">INDEX('RAW DATA'!#REF!&amp;'RAW DATA'!$B$2:$B$500, SMALL(IF('DON''T DELETE!'!$B$27='RAW DATA'!$AA$2:$AA$500, ROW('RAW DATA'!$AA$2:$AA$500)-MIN(ROW('RAW DATA'!$AA$2:$AA$500))+1, ""), ROW('DON''T DELETE!'!A85)))</f>
        <v>#NUM!</v>
      </c>
      <c r="O112" s="43" t="e">
        <f>VLOOKUP(N112,Complete!$A$6:$R$499,2,FALSE)</f>
        <v>#NUM!</v>
      </c>
      <c r="P112" s="43" t="e">
        <f>VLOOKUP(N112,Complete!$A$6:$R$499,15,FALSE)</f>
        <v>#NUM!</v>
      </c>
      <c r="Q112" s="43" t="e">
        <f t="array" ref="Q112">INDEX('RAW DATA'!#REF!&amp;'RAW DATA'!$B$2:$B$500, SMALL(IF('DON''T DELETE!'!$C$27='RAW DATA'!$AA$2:$AA$500, ROW('RAW DATA'!$AA$2:$AA$500)-MIN(ROW('RAW DATA'!$AA$2:$AA$500))+1, ""), ROW('DON''T DELETE!'!A85)))</f>
        <v>#NUM!</v>
      </c>
      <c r="R112" s="43" t="e">
        <f>VLOOKUP(Q112,Complete!$A$6:$R$499,2,FALSE)</f>
        <v>#NUM!</v>
      </c>
      <c r="S112" s="43" t="e">
        <f>VLOOKUP(Q112,Complete!$A$6:$R$499,15,FALSE)</f>
        <v>#NUM!</v>
      </c>
      <c r="T112" s="43" t="e">
        <f t="array" ref="T112">INDEX('RAW DATA'!#REF!&amp;'RAW DATA'!$B$2:$B$500, SMALL(IF('DON''T DELETE!'!$D$27='RAW DATA'!$AA$2:$AA$500, ROW('RAW DATA'!$AA$2:$AA$500)-MIN(ROW('RAW DATA'!$AA$2:$AA$500))+1, ""), ROW('DON''T DELETE!'!D85)))</f>
        <v>#NUM!</v>
      </c>
      <c r="U112" s="43" t="e">
        <f>VLOOKUP(T112,Complete!$A$6:$R$499,2,FALSE)</f>
        <v>#NUM!</v>
      </c>
      <c r="V112" s="43" t="e">
        <f>VLOOKUP(T112,Complete!$A$6:$R$499,15,FALSE)</f>
        <v>#NUM!</v>
      </c>
    </row>
    <row r="113" spans="2:22">
      <c r="B113" s="43" t="e">
        <f t="array" ref="B113">INDEX('RAW DATA'!#REF!&amp;'RAW DATA'!$B$2:$B$500, SMALL(IF($B$27='RAW DATA'!$AA$2:$AA$500, ROW('RAW DATA'!$AA$2:$AA$500)-MIN(ROW('RAW DATA'!$AA$2:$AA$500))+1, ""), ROW('DON''T DELETE!'!A86)))</f>
        <v>#NUM!</v>
      </c>
      <c r="C113" s="43" t="e">
        <f t="array" ref="C113">INDEX('RAW DATA'!#REF!&amp;'RAW DATA'!$B$2:$B$500, SMALL(IF($C$27='RAW DATA'!$AA$2:$AA$500, ROW('RAW DATA'!$AA$2:$AA$500)-MIN(ROW('RAW DATA'!$AA$2:$AA$500))+1, ""), ROW('DON''T DELETE!'!B86)))</f>
        <v>#NUM!</v>
      </c>
      <c r="D113" s="43" t="e">
        <f t="array" ref="D113">INDEX('RAW DATA'!#REF!&amp;'RAW DATA'!$B$2:$B$500, SMALL(IF($D$27='RAW DATA'!$AA$2:$AA$500, ROW('RAW DATA'!$AA$2:$AA$500)-MIN(ROW('RAW DATA'!$AA$2:$AA$500))+1, ""), ROW('DON''T DELETE!'!C86)))</f>
        <v>#NUM!</v>
      </c>
      <c r="E113" s="43"/>
      <c r="F113" s="43" t="str">
        <f t="shared" si="6"/>
        <v/>
      </c>
      <c r="G113" s="43" t="str">
        <f t="shared" si="7"/>
        <v/>
      </c>
      <c r="H113" s="43" t="str">
        <f t="shared" si="8"/>
        <v/>
      </c>
      <c r="I113" s="43"/>
      <c r="J113" s="43"/>
      <c r="K113" s="43"/>
      <c r="L113" s="43"/>
      <c r="M113" s="43"/>
      <c r="N113" s="43" t="e">
        <f t="array" ref="N113">INDEX('RAW DATA'!#REF!&amp;'RAW DATA'!$B$2:$B$500, SMALL(IF('DON''T DELETE!'!$B$27='RAW DATA'!$AA$2:$AA$500, ROW('RAW DATA'!$AA$2:$AA$500)-MIN(ROW('RAW DATA'!$AA$2:$AA$500))+1, ""), ROW('DON''T DELETE!'!A86)))</f>
        <v>#NUM!</v>
      </c>
      <c r="O113" s="43" t="e">
        <f>VLOOKUP(N113,Complete!$A$6:$R$499,2,FALSE)</f>
        <v>#NUM!</v>
      </c>
      <c r="P113" s="43" t="e">
        <f>VLOOKUP(N113,Complete!$A$6:$R$499,15,FALSE)</f>
        <v>#NUM!</v>
      </c>
      <c r="Q113" s="43" t="e">
        <f t="array" ref="Q113">INDEX('RAW DATA'!#REF!&amp;'RAW DATA'!$B$2:$B$500, SMALL(IF('DON''T DELETE!'!$C$27='RAW DATA'!$AA$2:$AA$500, ROW('RAW DATA'!$AA$2:$AA$500)-MIN(ROW('RAW DATA'!$AA$2:$AA$500))+1, ""), ROW('DON''T DELETE!'!A86)))</f>
        <v>#NUM!</v>
      </c>
      <c r="R113" s="43" t="e">
        <f>VLOOKUP(Q113,Complete!$A$6:$R$499,2,FALSE)</f>
        <v>#NUM!</v>
      </c>
      <c r="S113" s="43" t="e">
        <f>VLOOKUP(Q113,Complete!$A$6:$R$499,15,FALSE)</f>
        <v>#NUM!</v>
      </c>
      <c r="T113" s="43" t="e">
        <f t="array" ref="T113">INDEX('RAW DATA'!#REF!&amp;'RAW DATA'!$B$2:$B$500, SMALL(IF('DON''T DELETE!'!$D$27='RAW DATA'!$AA$2:$AA$500, ROW('RAW DATA'!$AA$2:$AA$500)-MIN(ROW('RAW DATA'!$AA$2:$AA$500))+1, ""), ROW('DON''T DELETE!'!D86)))</f>
        <v>#NUM!</v>
      </c>
      <c r="U113" s="43" t="e">
        <f>VLOOKUP(T113,Complete!$A$6:$R$499,2,FALSE)</f>
        <v>#NUM!</v>
      </c>
      <c r="V113" s="43" t="e">
        <f>VLOOKUP(T113,Complete!$A$6:$R$499,15,FALSE)</f>
        <v>#NUM!</v>
      </c>
    </row>
    <row r="114" spans="2:22">
      <c r="B114" s="43" t="e">
        <f t="array" ref="B114">INDEX('RAW DATA'!#REF!&amp;'RAW DATA'!$B$2:$B$500, SMALL(IF($B$27='RAW DATA'!$AA$2:$AA$500, ROW('RAW DATA'!$AA$2:$AA$500)-MIN(ROW('RAW DATA'!$AA$2:$AA$500))+1, ""), ROW('DON''T DELETE!'!A87)))</f>
        <v>#NUM!</v>
      </c>
      <c r="C114" s="43" t="e">
        <f t="array" ref="C114">INDEX('RAW DATA'!#REF!&amp;'RAW DATA'!$B$2:$B$500, SMALL(IF($C$27='RAW DATA'!$AA$2:$AA$500, ROW('RAW DATA'!$AA$2:$AA$500)-MIN(ROW('RAW DATA'!$AA$2:$AA$500))+1, ""), ROW('DON''T DELETE!'!B87)))</f>
        <v>#NUM!</v>
      </c>
      <c r="D114" s="43" t="e">
        <f t="array" ref="D114">INDEX('RAW DATA'!#REF!&amp;'RAW DATA'!$B$2:$B$500, SMALL(IF($D$27='RAW DATA'!$AA$2:$AA$500, ROW('RAW DATA'!$AA$2:$AA$500)-MIN(ROW('RAW DATA'!$AA$2:$AA$500))+1, ""), ROW('DON''T DELETE!'!C87)))</f>
        <v>#NUM!</v>
      </c>
      <c r="E114" s="43"/>
      <c r="F114" s="43" t="str">
        <f t="shared" ref="F114:F177" si="9">IF(ISERROR(B114),"",B114)</f>
        <v/>
      </c>
      <c r="G114" s="43" t="str">
        <f t="shared" ref="G114:G177" si="10">IF(ISERROR(C114),"",C114)</f>
        <v/>
      </c>
      <c r="H114" s="43" t="str">
        <f t="shared" ref="H114:H177" si="11">IF(ISERROR(D114),"",D114)</f>
        <v/>
      </c>
      <c r="I114" s="43"/>
      <c r="J114" s="43"/>
      <c r="K114" s="43"/>
      <c r="L114" s="43"/>
      <c r="M114" s="43"/>
      <c r="N114" s="43" t="e">
        <f t="array" ref="N114">INDEX('RAW DATA'!#REF!&amp;'RAW DATA'!$B$2:$B$500, SMALL(IF('DON''T DELETE!'!$B$27='RAW DATA'!$AA$2:$AA$500, ROW('RAW DATA'!$AA$2:$AA$500)-MIN(ROW('RAW DATA'!$AA$2:$AA$500))+1, ""), ROW('DON''T DELETE!'!A87)))</f>
        <v>#NUM!</v>
      </c>
      <c r="O114" s="43" t="e">
        <f>VLOOKUP(N114,Complete!$A$6:$R$499,2,FALSE)</f>
        <v>#NUM!</v>
      </c>
      <c r="P114" s="43" t="e">
        <f>VLOOKUP(N114,Complete!$A$6:$R$499,15,FALSE)</f>
        <v>#NUM!</v>
      </c>
      <c r="Q114" s="43" t="e">
        <f t="array" ref="Q114">INDEX('RAW DATA'!#REF!&amp;'RAW DATA'!$B$2:$B$500, SMALL(IF('DON''T DELETE!'!$C$27='RAW DATA'!$AA$2:$AA$500, ROW('RAW DATA'!$AA$2:$AA$500)-MIN(ROW('RAW DATA'!$AA$2:$AA$500))+1, ""), ROW('DON''T DELETE!'!A87)))</f>
        <v>#NUM!</v>
      </c>
      <c r="R114" s="43" t="e">
        <f>VLOOKUP(Q114,Complete!$A$6:$R$499,2,FALSE)</f>
        <v>#NUM!</v>
      </c>
      <c r="S114" s="43" t="e">
        <f>VLOOKUP(Q114,Complete!$A$6:$R$499,15,FALSE)</f>
        <v>#NUM!</v>
      </c>
      <c r="T114" s="43" t="e">
        <f t="array" ref="T114">INDEX('RAW DATA'!#REF!&amp;'RAW DATA'!$B$2:$B$500, SMALL(IF('DON''T DELETE!'!$D$27='RAW DATA'!$AA$2:$AA$500, ROW('RAW DATA'!$AA$2:$AA$500)-MIN(ROW('RAW DATA'!$AA$2:$AA$500))+1, ""), ROW('DON''T DELETE!'!D87)))</f>
        <v>#NUM!</v>
      </c>
      <c r="U114" s="43" t="e">
        <f>VLOOKUP(T114,Complete!$A$6:$R$499,2,FALSE)</f>
        <v>#NUM!</v>
      </c>
      <c r="V114" s="43" t="e">
        <f>VLOOKUP(T114,Complete!$A$6:$R$499,15,FALSE)</f>
        <v>#NUM!</v>
      </c>
    </row>
    <row r="115" spans="2:22">
      <c r="B115" s="43" t="e">
        <f t="array" ref="B115">INDEX('RAW DATA'!#REF!&amp;'RAW DATA'!$B$2:$B$500, SMALL(IF($B$27='RAW DATA'!$AA$2:$AA$500, ROW('RAW DATA'!$AA$2:$AA$500)-MIN(ROW('RAW DATA'!$AA$2:$AA$500))+1, ""), ROW('DON''T DELETE!'!A88)))</f>
        <v>#NUM!</v>
      </c>
      <c r="C115" s="43" t="e">
        <f t="array" ref="C115">INDEX('RAW DATA'!#REF!&amp;'RAW DATA'!$B$2:$B$500, SMALL(IF($C$27='RAW DATA'!$AA$2:$AA$500, ROW('RAW DATA'!$AA$2:$AA$500)-MIN(ROW('RAW DATA'!$AA$2:$AA$500))+1, ""), ROW('DON''T DELETE!'!B88)))</f>
        <v>#NUM!</v>
      </c>
      <c r="D115" s="43" t="e">
        <f t="array" ref="D115">INDEX('RAW DATA'!#REF!&amp;'RAW DATA'!$B$2:$B$500, SMALL(IF($D$27='RAW DATA'!$AA$2:$AA$500, ROW('RAW DATA'!$AA$2:$AA$500)-MIN(ROW('RAW DATA'!$AA$2:$AA$500))+1, ""), ROW('DON''T DELETE!'!C88)))</f>
        <v>#NUM!</v>
      </c>
      <c r="E115" s="43"/>
      <c r="F115" s="43" t="str">
        <f t="shared" si="9"/>
        <v/>
      </c>
      <c r="G115" s="43" t="str">
        <f t="shared" si="10"/>
        <v/>
      </c>
      <c r="H115" s="43" t="str">
        <f t="shared" si="11"/>
        <v/>
      </c>
      <c r="I115" s="43"/>
      <c r="J115" s="43"/>
      <c r="K115" s="43"/>
      <c r="L115" s="43"/>
      <c r="M115" s="43"/>
      <c r="N115" s="43" t="e">
        <f t="array" ref="N115">INDEX('RAW DATA'!#REF!&amp;'RAW DATA'!$B$2:$B$500, SMALL(IF('DON''T DELETE!'!$B$27='RAW DATA'!$AA$2:$AA$500, ROW('RAW DATA'!$AA$2:$AA$500)-MIN(ROW('RAW DATA'!$AA$2:$AA$500))+1, ""), ROW('DON''T DELETE!'!A88)))</f>
        <v>#NUM!</v>
      </c>
      <c r="O115" s="43" t="e">
        <f>VLOOKUP(N115,Complete!$A$6:$R$499,2,FALSE)</f>
        <v>#NUM!</v>
      </c>
      <c r="P115" s="43" t="e">
        <f>VLOOKUP(N115,Complete!$A$6:$R$499,15,FALSE)</f>
        <v>#NUM!</v>
      </c>
      <c r="Q115" s="43" t="e">
        <f t="array" ref="Q115">INDEX('RAW DATA'!#REF!&amp;'RAW DATA'!$B$2:$B$500, SMALL(IF('DON''T DELETE!'!$C$27='RAW DATA'!$AA$2:$AA$500, ROW('RAW DATA'!$AA$2:$AA$500)-MIN(ROW('RAW DATA'!$AA$2:$AA$500))+1, ""), ROW('DON''T DELETE!'!A88)))</f>
        <v>#NUM!</v>
      </c>
      <c r="R115" s="43" t="e">
        <f>VLOOKUP(Q115,Complete!$A$6:$R$499,2,FALSE)</f>
        <v>#NUM!</v>
      </c>
      <c r="S115" s="43" t="e">
        <f>VLOOKUP(Q115,Complete!$A$6:$R$499,15,FALSE)</f>
        <v>#NUM!</v>
      </c>
      <c r="T115" s="43" t="e">
        <f t="array" ref="T115">INDEX('RAW DATA'!#REF!&amp;'RAW DATA'!$B$2:$B$500, SMALL(IF('DON''T DELETE!'!$D$27='RAW DATA'!$AA$2:$AA$500, ROW('RAW DATA'!$AA$2:$AA$500)-MIN(ROW('RAW DATA'!$AA$2:$AA$500))+1, ""), ROW('DON''T DELETE!'!D88)))</f>
        <v>#NUM!</v>
      </c>
      <c r="U115" s="43" t="e">
        <f>VLOOKUP(T115,Complete!$A$6:$R$499,2,FALSE)</f>
        <v>#NUM!</v>
      </c>
      <c r="V115" s="43" t="e">
        <f>VLOOKUP(T115,Complete!$A$6:$R$499,15,FALSE)</f>
        <v>#NUM!</v>
      </c>
    </row>
    <row r="116" spans="2:22">
      <c r="B116" s="43" t="e">
        <f t="array" ref="B116">INDEX('RAW DATA'!#REF!&amp;'RAW DATA'!$B$2:$B$500, SMALL(IF($B$27='RAW DATA'!$AA$2:$AA$500, ROW('RAW DATA'!$AA$2:$AA$500)-MIN(ROW('RAW DATA'!$AA$2:$AA$500))+1, ""), ROW('DON''T DELETE!'!A89)))</f>
        <v>#NUM!</v>
      </c>
      <c r="C116" s="43" t="e">
        <f t="array" ref="C116">INDEX('RAW DATA'!#REF!&amp;'RAW DATA'!$B$2:$B$500, SMALL(IF($C$27='RAW DATA'!$AA$2:$AA$500, ROW('RAW DATA'!$AA$2:$AA$500)-MIN(ROW('RAW DATA'!$AA$2:$AA$500))+1, ""), ROW('DON''T DELETE!'!B89)))</f>
        <v>#NUM!</v>
      </c>
      <c r="D116" s="43" t="e">
        <f t="array" ref="D116">INDEX('RAW DATA'!#REF!&amp;'RAW DATA'!$B$2:$B$500, SMALL(IF($D$27='RAW DATA'!$AA$2:$AA$500, ROW('RAW DATA'!$AA$2:$AA$500)-MIN(ROW('RAW DATA'!$AA$2:$AA$500))+1, ""), ROW('DON''T DELETE!'!C89)))</f>
        <v>#NUM!</v>
      </c>
      <c r="E116" s="43"/>
      <c r="F116" s="43" t="str">
        <f t="shared" si="9"/>
        <v/>
      </c>
      <c r="G116" s="43" t="str">
        <f t="shared" si="10"/>
        <v/>
      </c>
      <c r="H116" s="43" t="str">
        <f t="shared" si="11"/>
        <v/>
      </c>
      <c r="I116" s="43"/>
      <c r="J116" s="43"/>
      <c r="K116" s="43"/>
      <c r="L116" s="43"/>
      <c r="M116" s="43"/>
      <c r="N116" s="43" t="e">
        <f t="array" ref="N116">INDEX('RAW DATA'!#REF!&amp;'RAW DATA'!$B$2:$B$500, SMALL(IF('DON''T DELETE!'!$B$27='RAW DATA'!$AA$2:$AA$500, ROW('RAW DATA'!$AA$2:$AA$500)-MIN(ROW('RAW DATA'!$AA$2:$AA$500))+1, ""), ROW('DON''T DELETE!'!A89)))</f>
        <v>#NUM!</v>
      </c>
      <c r="O116" s="43" t="e">
        <f>VLOOKUP(N116,Complete!$A$6:$R$499,2,FALSE)</f>
        <v>#NUM!</v>
      </c>
      <c r="P116" s="43" t="e">
        <f>VLOOKUP(N116,Complete!$A$6:$R$499,15,FALSE)</f>
        <v>#NUM!</v>
      </c>
      <c r="Q116" s="43" t="e">
        <f t="array" ref="Q116">INDEX('RAW DATA'!#REF!&amp;'RAW DATA'!$B$2:$B$500, SMALL(IF('DON''T DELETE!'!$C$27='RAW DATA'!$AA$2:$AA$500, ROW('RAW DATA'!$AA$2:$AA$500)-MIN(ROW('RAW DATA'!$AA$2:$AA$500))+1, ""), ROW('DON''T DELETE!'!A89)))</f>
        <v>#NUM!</v>
      </c>
      <c r="R116" s="43" t="e">
        <f>VLOOKUP(Q116,Complete!$A$6:$R$499,2,FALSE)</f>
        <v>#NUM!</v>
      </c>
      <c r="S116" s="43" t="e">
        <f>VLOOKUP(Q116,Complete!$A$6:$R$499,15,FALSE)</f>
        <v>#NUM!</v>
      </c>
      <c r="T116" s="43" t="e">
        <f t="array" ref="T116">INDEX('RAW DATA'!#REF!&amp;'RAW DATA'!$B$2:$B$500, SMALL(IF('DON''T DELETE!'!$D$27='RAW DATA'!$AA$2:$AA$500, ROW('RAW DATA'!$AA$2:$AA$500)-MIN(ROW('RAW DATA'!$AA$2:$AA$500))+1, ""), ROW('DON''T DELETE!'!D89)))</f>
        <v>#NUM!</v>
      </c>
      <c r="U116" s="43" t="e">
        <f>VLOOKUP(T116,Complete!$A$6:$R$499,2,FALSE)</f>
        <v>#NUM!</v>
      </c>
      <c r="V116" s="43" t="e">
        <f>VLOOKUP(T116,Complete!$A$6:$R$499,15,FALSE)</f>
        <v>#NUM!</v>
      </c>
    </row>
    <row r="117" spans="2:22">
      <c r="B117" s="43" t="e">
        <f t="array" ref="B117">INDEX('RAW DATA'!#REF!&amp;'RAW DATA'!$B$2:$B$500, SMALL(IF($B$27='RAW DATA'!$AA$2:$AA$500, ROW('RAW DATA'!$AA$2:$AA$500)-MIN(ROW('RAW DATA'!$AA$2:$AA$500))+1, ""), ROW('DON''T DELETE!'!A90)))</f>
        <v>#NUM!</v>
      </c>
      <c r="C117" s="43" t="e">
        <f t="array" ref="C117">INDEX('RAW DATA'!#REF!&amp;'RAW DATA'!$B$2:$B$500, SMALL(IF($C$27='RAW DATA'!$AA$2:$AA$500, ROW('RAW DATA'!$AA$2:$AA$500)-MIN(ROW('RAW DATA'!$AA$2:$AA$500))+1, ""), ROW('DON''T DELETE!'!B90)))</f>
        <v>#NUM!</v>
      </c>
      <c r="D117" s="43" t="e">
        <f t="array" ref="D117">INDEX('RAW DATA'!#REF!&amp;'RAW DATA'!$B$2:$B$500, SMALL(IF($D$27='RAW DATA'!$AA$2:$AA$500, ROW('RAW DATA'!$AA$2:$AA$500)-MIN(ROW('RAW DATA'!$AA$2:$AA$500))+1, ""), ROW('DON''T DELETE!'!C90)))</f>
        <v>#NUM!</v>
      </c>
      <c r="E117" s="43"/>
      <c r="F117" s="43" t="str">
        <f t="shared" si="9"/>
        <v/>
      </c>
      <c r="G117" s="43" t="str">
        <f t="shared" si="10"/>
        <v/>
      </c>
      <c r="H117" s="43" t="str">
        <f t="shared" si="11"/>
        <v/>
      </c>
      <c r="I117" s="43"/>
      <c r="J117" s="43"/>
      <c r="K117" s="43"/>
      <c r="L117" s="43"/>
      <c r="M117" s="43"/>
      <c r="N117" s="43" t="e">
        <f t="array" ref="N117">INDEX('RAW DATA'!#REF!&amp;'RAW DATA'!$B$2:$B$500, SMALL(IF('DON''T DELETE!'!$B$27='RAW DATA'!$AA$2:$AA$500, ROW('RAW DATA'!$AA$2:$AA$500)-MIN(ROW('RAW DATA'!$AA$2:$AA$500))+1, ""), ROW('DON''T DELETE!'!A90)))</f>
        <v>#NUM!</v>
      </c>
      <c r="O117" s="43" t="e">
        <f>VLOOKUP(N117,Complete!$A$6:$R$499,2,FALSE)</f>
        <v>#NUM!</v>
      </c>
      <c r="P117" s="43" t="e">
        <f>VLOOKUP(N117,Complete!$A$6:$R$499,15,FALSE)</f>
        <v>#NUM!</v>
      </c>
      <c r="Q117" s="43" t="e">
        <f t="array" ref="Q117">INDEX('RAW DATA'!#REF!&amp;'RAW DATA'!$B$2:$B$500, SMALL(IF('DON''T DELETE!'!$C$27='RAW DATA'!$AA$2:$AA$500, ROW('RAW DATA'!$AA$2:$AA$500)-MIN(ROW('RAW DATA'!$AA$2:$AA$500))+1, ""), ROW('DON''T DELETE!'!A90)))</f>
        <v>#NUM!</v>
      </c>
      <c r="R117" s="43" t="e">
        <f>VLOOKUP(Q117,Complete!$A$6:$R$499,2,FALSE)</f>
        <v>#NUM!</v>
      </c>
      <c r="S117" s="43" t="e">
        <f>VLOOKUP(Q117,Complete!$A$6:$R$499,15,FALSE)</f>
        <v>#NUM!</v>
      </c>
      <c r="T117" s="43" t="e">
        <f t="array" ref="T117">INDEX('RAW DATA'!#REF!&amp;'RAW DATA'!$B$2:$B$500, SMALL(IF('DON''T DELETE!'!$D$27='RAW DATA'!$AA$2:$AA$500, ROW('RAW DATA'!$AA$2:$AA$500)-MIN(ROW('RAW DATA'!$AA$2:$AA$500))+1, ""), ROW('DON''T DELETE!'!D90)))</f>
        <v>#NUM!</v>
      </c>
      <c r="U117" s="43" t="e">
        <f>VLOOKUP(T117,Complete!$A$6:$R$499,2,FALSE)</f>
        <v>#NUM!</v>
      </c>
      <c r="V117" s="43" t="e">
        <f>VLOOKUP(T117,Complete!$A$6:$R$499,15,FALSE)</f>
        <v>#NUM!</v>
      </c>
    </row>
    <row r="118" spans="2:22">
      <c r="B118" s="43" t="e">
        <f t="array" ref="B118">INDEX('RAW DATA'!#REF!&amp;'RAW DATA'!$B$2:$B$500, SMALL(IF($B$27='RAW DATA'!$AA$2:$AA$500, ROW('RAW DATA'!$AA$2:$AA$500)-MIN(ROW('RAW DATA'!$AA$2:$AA$500))+1, ""), ROW('DON''T DELETE!'!A91)))</f>
        <v>#NUM!</v>
      </c>
      <c r="C118" s="43" t="e">
        <f t="array" ref="C118">INDEX('RAW DATA'!#REF!&amp;'RAW DATA'!$B$2:$B$500, SMALL(IF($C$27='RAW DATA'!$AA$2:$AA$500, ROW('RAW DATA'!$AA$2:$AA$500)-MIN(ROW('RAW DATA'!$AA$2:$AA$500))+1, ""), ROW('DON''T DELETE!'!B91)))</f>
        <v>#NUM!</v>
      </c>
      <c r="D118" s="43" t="e">
        <f t="array" ref="D118">INDEX('RAW DATA'!#REF!&amp;'RAW DATA'!$B$2:$B$500, SMALL(IF($D$27='RAW DATA'!$AA$2:$AA$500, ROW('RAW DATA'!$AA$2:$AA$500)-MIN(ROW('RAW DATA'!$AA$2:$AA$500))+1, ""), ROW('DON''T DELETE!'!C91)))</f>
        <v>#NUM!</v>
      </c>
      <c r="E118" s="43"/>
      <c r="F118" s="43" t="str">
        <f t="shared" si="9"/>
        <v/>
      </c>
      <c r="G118" s="43" t="str">
        <f t="shared" si="10"/>
        <v/>
      </c>
      <c r="H118" s="43" t="str">
        <f t="shared" si="11"/>
        <v/>
      </c>
      <c r="I118" s="43"/>
      <c r="J118" s="43"/>
      <c r="K118" s="43"/>
      <c r="L118" s="43"/>
      <c r="M118" s="43"/>
      <c r="N118" s="43" t="e">
        <f t="array" ref="N118">INDEX('RAW DATA'!#REF!&amp;'RAW DATA'!$B$2:$B$500, SMALL(IF('DON''T DELETE!'!$B$27='RAW DATA'!$AA$2:$AA$500, ROW('RAW DATA'!$AA$2:$AA$500)-MIN(ROW('RAW DATA'!$AA$2:$AA$500))+1, ""), ROW('DON''T DELETE!'!A91)))</f>
        <v>#NUM!</v>
      </c>
      <c r="O118" s="43" t="e">
        <f>VLOOKUP(N118,Complete!$A$6:$R$499,2,FALSE)</f>
        <v>#NUM!</v>
      </c>
      <c r="P118" s="43" t="e">
        <f>VLOOKUP(N118,Complete!$A$6:$R$499,15,FALSE)</f>
        <v>#NUM!</v>
      </c>
      <c r="Q118" s="43" t="e">
        <f t="array" ref="Q118">INDEX('RAW DATA'!#REF!&amp;'RAW DATA'!$B$2:$B$500, SMALL(IF('DON''T DELETE!'!$C$27='RAW DATA'!$AA$2:$AA$500, ROW('RAW DATA'!$AA$2:$AA$500)-MIN(ROW('RAW DATA'!$AA$2:$AA$500))+1, ""), ROW('DON''T DELETE!'!A91)))</f>
        <v>#NUM!</v>
      </c>
      <c r="R118" s="43" t="e">
        <f>VLOOKUP(Q118,Complete!$A$6:$R$499,2,FALSE)</f>
        <v>#NUM!</v>
      </c>
      <c r="S118" s="43" t="e">
        <f>VLOOKUP(Q118,Complete!$A$6:$R$499,15,FALSE)</f>
        <v>#NUM!</v>
      </c>
      <c r="T118" s="43" t="e">
        <f t="array" ref="T118">INDEX('RAW DATA'!#REF!&amp;'RAW DATA'!$B$2:$B$500, SMALL(IF('DON''T DELETE!'!$D$27='RAW DATA'!$AA$2:$AA$500, ROW('RAW DATA'!$AA$2:$AA$500)-MIN(ROW('RAW DATA'!$AA$2:$AA$500))+1, ""), ROW('DON''T DELETE!'!D91)))</f>
        <v>#NUM!</v>
      </c>
      <c r="U118" s="43" t="e">
        <f>VLOOKUP(T118,Complete!$A$6:$R$499,2,FALSE)</f>
        <v>#NUM!</v>
      </c>
      <c r="V118" s="43" t="e">
        <f>VLOOKUP(T118,Complete!$A$6:$R$499,15,FALSE)</f>
        <v>#NUM!</v>
      </c>
    </row>
    <row r="119" spans="2:22">
      <c r="B119" s="43" t="e">
        <f t="array" ref="B119">INDEX('RAW DATA'!#REF!&amp;'RAW DATA'!$B$2:$B$500, SMALL(IF($B$27='RAW DATA'!$AA$2:$AA$500, ROW('RAW DATA'!$AA$2:$AA$500)-MIN(ROW('RAW DATA'!$AA$2:$AA$500))+1, ""), ROW('DON''T DELETE!'!A92)))</f>
        <v>#NUM!</v>
      </c>
      <c r="C119" s="43" t="e">
        <f t="array" ref="C119">INDEX('RAW DATA'!#REF!&amp;'RAW DATA'!$B$2:$B$500, SMALL(IF($C$27='RAW DATA'!$AA$2:$AA$500, ROW('RAW DATA'!$AA$2:$AA$500)-MIN(ROW('RAW DATA'!$AA$2:$AA$500))+1, ""), ROW('DON''T DELETE!'!B92)))</f>
        <v>#NUM!</v>
      </c>
      <c r="D119" s="43" t="e">
        <f t="array" ref="D119">INDEX('RAW DATA'!#REF!&amp;'RAW DATA'!$B$2:$B$500, SMALL(IF($D$27='RAW DATA'!$AA$2:$AA$500, ROW('RAW DATA'!$AA$2:$AA$500)-MIN(ROW('RAW DATA'!$AA$2:$AA$500))+1, ""), ROW('DON''T DELETE!'!C92)))</f>
        <v>#NUM!</v>
      </c>
      <c r="E119" s="43"/>
      <c r="F119" s="43" t="str">
        <f t="shared" si="9"/>
        <v/>
      </c>
      <c r="G119" s="43" t="str">
        <f t="shared" si="10"/>
        <v/>
      </c>
      <c r="H119" s="43" t="str">
        <f t="shared" si="11"/>
        <v/>
      </c>
      <c r="I119" s="43"/>
      <c r="J119" s="43"/>
      <c r="K119" s="43"/>
      <c r="L119" s="43"/>
      <c r="M119" s="43"/>
      <c r="N119" s="43" t="e">
        <f t="array" ref="N119">INDEX('RAW DATA'!#REF!&amp;'RAW DATA'!$B$2:$B$500, SMALL(IF('DON''T DELETE!'!$B$27='RAW DATA'!$AA$2:$AA$500, ROW('RAW DATA'!$AA$2:$AA$500)-MIN(ROW('RAW DATA'!$AA$2:$AA$500))+1, ""), ROW('DON''T DELETE!'!A92)))</f>
        <v>#NUM!</v>
      </c>
      <c r="O119" s="43" t="e">
        <f>VLOOKUP(N119,Complete!$A$6:$R$499,2,FALSE)</f>
        <v>#NUM!</v>
      </c>
      <c r="P119" s="43" t="e">
        <f>VLOOKUP(N119,Complete!$A$6:$R$499,15,FALSE)</f>
        <v>#NUM!</v>
      </c>
      <c r="Q119" s="43" t="e">
        <f t="array" ref="Q119">INDEX('RAW DATA'!#REF!&amp;'RAW DATA'!$B$2:$B$500, SMALL(IF('DON''T DELETE!'!$C$27='RAW DATA'!$AA$2:$AA$500, ROW('RAW DATA'!$AA$2:$AA$500)-MIN(ROW('RAW DATA'!$AA$2:$AA$500))+1, ""), ROW('DON''T DELETE!'!A92)))</f>
        <v>#NUM!</v>
      </c>
      <c r="R119" s="43" t="e">
        <f>VLOOKUP(Q119,Complete!$A$6:$R$499,2,FALSE)</f>
        <v>#NUM!</v>
      </c>
      <c r="S119" s="43" t="e">
        <f>VLOOKUP(Q119,Complete!$A$6:$R$499,15,FALSE)</f>
        <v>#NUM!</v>
      </c>
      <c r="T119" s="43" t="e">
        <f t="array" ref="T119">INDEX('RAW DATA'!#REF!&amp;'RAW DATA'!$B$2:$B$500, SMALL(IF('DON''T DELETE!'!$D$27='RAW DATA'!$AA$2:$AA$500, ROW('RAW DATA'!$AA$2:$AA$500)-MIN(ROW('RAW DATA'!$AA$2:$AA$500))+1, ""), ROW('DON''T DELETE!'!D92)))</f>
        <v>#NUM!</v>
      </c>
      <c r="U119" s="43" t="e">
        <f>VLOOKUP(T119,Complete!$A$6:$R$499,2,FALSE)</f>
        <v>#NUM!</v>
      </c>
      <c r="V119" s="43" t="e">
        <f>VLOOKUP(T119,Complete!$A$6:$R$499,15,FALSE)</f>
        <v>#NUM!</v>
      </c>
    </row>
    <row r="120" spans="2:22">
      <c r="B120" s="43" t="e">
        <f t="array" ref="B120">INDEX('RAW DATA'!#REF!&amp;'RAW DATA'!$B$2:$B$500, SMALL(IF($B$27='RAW DATA'!$AA$2:$AA$500, ROW('RAW DATA'!$AA$2:$AA$500)-MIN(ROW('RAW DATA'!$AA$2:$AA$500))+1, ""), ROW('DON''T DELETE!'!A93)))</f>
        <v>#NUM!</v>
      </c>
      <c r="C120" s="43" t="e">
        <f t="array" ref="C120">INDEX('RAW DATA'!#REF!&amp;'RAW DATA'!$B$2:$B$500, SMALL(IF($C$27='RAW DATA'!$AA$2:$AA$500, ROW('RAW DATA'!$AA$2:$AA$500)-MIN(ROW('RAW DATA'!$AA$2:$AA$500))+1, ""), ROW('DON''T DELETE!'!B93)))</f>
        <v>#NUM!</v>
      </c>
      <c r="D120" s="43" t="e">
        <f t="array" ref="D120">INDEX('RAW DATA'!#REF!&amp;'RAW DATA'!$B$2:$B$500, SMALL(IF($D$27='RAW DATA'!$AA$2:$AA$500, ROW('RAW DATA'!$AA$2:$AA$500)-MIN(ROW('RAW DATA'!$AA$2:$AA$500))+1, ""), ROW('DON''T DELETE!'!C93)))</f>
        <v>#NUM!</v>
      </c>
      <c r="E120" s="43"/>
      <c r="F120" s="43" t="str">
        <f t="shared" si="9"/>
        <v/>
      </c>
      <c r="G120" s="43" t="str">
        <f t="shared" si="10"/>
        <v/>
      </c>
      <c r="H120" s="43" t="str">
        <f t="shared" si="11"/>
        <v/>
      </c>
      <c r="I120" s="43"/>
      <c r="J120" s="43"/>
      <c r="K120" s="43"/>
      <c r="L120" s="43"/>
      <c r="M120" s="43"/>
      <c r="N120" s="43" t="e">
        <f t="array" ref="N120">INDEX('RAW DATA'!#REF!&amp;'RAW DATA'!$B$2:$B$500, SMALL(IF('DON''T DELETE!'!$B$27='RAW DATA'!$AA$2:$AA$500, ROW('RAW DATA'!$AA$2:$AA$500)-MIN(ROW('RAW DATA'!$AA$2:$AA$500))+1, ""), ROW('DON''T DELETE!'!A93)))</f>
        <v>#NUM!</v>
      </c>
      <c r="O120" s="43" t="e">
        <f>VLOOKUP(N120,Complete!$A$6:$R$499,2,FALSE)</f>
        <v>#NUM!</v>
      </c>
      <c r="P120" s="43" t="e">
        <f>VLOOKUP(N120,Complete!$A$6:$R$499,15,FALSE)</f>
        <v>#NUM!</v>
      </c>
      <c r="Q120" s="43" t="e">
        <f t="array" ref="Q120">INDEX('RAW DATA'!#REF!&amp;'RAW DATA'!$B$2:$B$500, SMALL(IF('DON''T DELETE!'!$C$27='RAW DATA'!$AA$2:$AA$500, ROW('RAW DATA'!$AA$2:$AA$500)-MIN(ROW('RAW DATA'!$AA$2:$AA$500))+1, ""), ROW('DON''T DELETE!'!A93)))</f>
        <v>#NUM!</v>
      </c>
      <c r="R120" s="43" t="e">
        <f>VLOOKUP(Q120,Complete!$A$6:$R$499,2,FALSE)</f>
        <v>#NUM!</v>
      </c>
      <c r="S120" s="43" t="e">
        <f>VLOOKUP(Q120,Complete!$A$6:$R$499,15,FALSE)</f>
        <v>#NUM!</v>
      </c>
      <c r="T120" s="43" t="e">
        <f t="array" ref="T120">INDEX('RAW DATA'!#REF!&amp;'RAW DATA'!$B$2:$B$500, SMALL(IF('DON''T DELETE!'!$D$27='RAW DATA'!$AA$2:$AA$500, ROW('RAW DATA'!$AA$2:$AA$500)-MIN(ROW('RAW DATA'!$AA$2:$AA$500))+1, ""), ROW('DON''T DELETE!'!D93)))</f>
        <v>#NUM!</v>
      </c>
      <c r="U120" s="43" t="e">
        <f>VLOOKUP(T120,Complete!$A$6:$R$499,2,FALSE)</f>
        <v>#NUM!</v>
      </c>
      <c r="V120" s="43" t="e">
        <f>VLOOKUP(T120,Complete!$A$6:$R$499,15,FALSE)</f>
        <v>#NUM!</v>
      </c>
    </row>
    <row r="121" spans="2:22">
      <c r="B121" s="43" t="e">
        <f t="array" ref="B121">INDEX('RAW DATA'!#REF!&amp;'RAW DATA'!$B$2:$B$500, SMALL(IF($B$27='RAW DATA'!$AA$2:$AA$500, ROW('RAW DATA'!$AA$2:$AA$500)-MIN(ROW('RAW DATA'!$AA$2:$AA$500))+1, ""), ROW('DON''T DELETE!'!A94)))</f>
        <v>#NUM!</v>
      </c>
      <c r="C121" s="43" t="e">
        <f t="array" ref="C121">INDEX('RAW DATA'!#REF!&amp;'RAW DATA'!$B$2:$B$500, SMALL(IF($C$27='RAW DATA'!$AA$2:$AA$500, ROW('RAW DATA'!$AA$2:$AA$500)-MIN(ROW('RAW DATA'!$AA$2:$AA$500))+1, ""), ROW('DON''T DELETE!'!B94)))</f>
        <v>#NUM!</v>
      </c>
      <c r="D121" s="43" t="e">
        <f t="array" ref="D121">INDEX('RAW DATA'!#REF!&amp;'RAW DATA'!$B$2:$B$500, SMALL(IF($D$27='RAW DATA'!$AA$2:$AA$500, ROW('RAW DATA'!$AA$2:$AA$500)-MIN(ROW('RAW DATA'!$AA$2:$AA$500))+1, ""), ROW('DON''T DELETE!'!C94)))</f>
        <v>#NUM!</v>
      </c>
      <c r="E121" s="43"/>
      <c r="F121" s="43" t="str">
        <f t="shared" si="9"/>
        <v/>
      </c>
      <c r="G121" s="43" t="str">
        <f t="shared" si="10"/>
        <v/>
      </c>
      <c r="H121" s="43" t="str">
        <f t="shared" si="11"/>
        <v/>
      </c>
      <c r="I121" s="43"/>
      <c r="J121" s="43"/>
      <c r="K121" s="43"/>
      <c r="L121" s="43"/>
      <c r="M121" s="43"/>
      <c r="N121" s="43" t="e">
        <f t="array" ref="N121">INDEX('RAW DATA'!#REF!&amp;'RAW DATA'!$B$2:$B$500, SMALL(IF('DON''T DELETE!'!$B$27='RAW DATA'!$AA$2:$AA$500, ROW('RAW DATA'!$AA$2:$AA$500)-MIN(ROW('RAW DATA'!$AA$2:$AA$500))+1, ""), ROW('DON''T DELETE!'!A94)))</f>
        <v>#NUM!</v>
      </c>
      <c r="O121" s="43" t="e">
        <f>VLOOKUP(N121,Complete!$A$6:$R$499,2,FALSE)</f>
        <v>#NUM!</v>
      </c>
      <c r="P121" s="43" t="e">
        <f>VLOOKUP(N121,Complete!$A$6:$R$499,15,FALSE)</f>
        <v>#NUM!</v>
      </c>
      <c r="Q121" s="43" t="e">
        <f t="array" ref="Q121">INDEX('RAW DATA'!#REF!&amp;'RAW DATA'!$B$2:$B$500, SMALL(IF('DON''T DELETE!'!$C$27='RAW DATA'!$AA$2:$AA$500, ROW('RAW DATA'!$AA$2:$AA$500)-MIN(ROW('RAW DATA'!$AA$2:$AA$500))+1, ""), ROW('DON''T DELETE!'!A94)))</f>
        <v>#NUM!</v>
      </c>
      <c r="R121" s="43" t="e">
        <f>VLOOKUP(Q121,Complete!$A$6:$R$499,2,FALSE)</f>
        <v>#NUM!</v>
      </c>
      <c r="S121" s="43" t="e">
        <f>VLOOKUP(Q121,Complete!$A$6:$R$499,15,FALSE)</f>
        <v>#NUM!</v>
      </c>
      <c r="T121" s="43" t="e">
        <f t="array" ref="T121">INDEX('RAW DATA'!#REF!&amp;'RAW DATA'!$B$2:$B$500, SMALL(IF('DON''T DELETE!'!$D$27='RAW DATA'!$AA$2:$AA$500, ROW('RAW DATA'!$AA$2:$AA$500)-MIN(ROW('RAW DATA'!$AA$2:$AA$500))+1, ""), ROW('DON''T DELETE!'!D94)))</f>
        <v>#NUM!</v>
      </c>
      <c r="U121" s="43" t="e">
        <f>VLOOKUP(T121,Complete!$A$6:$R$499,2,FALSE)</f>
        <v>#NUM!</v>
      </c>
      <c r="V121" s="43" t="e">
        <f>VLOOKUP(T121,Complete!$A$6:$R$499,15,FALSE)</f>
        <v>#NUM!</v>
      </c>
    </row>
    <row r="122" spans="2:22">
      <c r="B122" s="43" t="e">
        <f t="array" ref="B122">INDEX('RAW DATA'!#REF!&amp;'RAW DATA'!$B$2:$B$500, SMALL(IF($B$27='RAW DATA'!$AA$2:$AA$500, ROW('RAW DATA'!$AA$2:$AA$500)-MIN(ROW('RAW DATA'!$AA$2:$AA$500))+1, ""), ROW('DON''T DELETE!'!A95)))</f>
        <v>#NUM!</v>
      </c>
      <c r="C122" s="43" t="e">
        <f t="array" ref="C122">INDEX('RAW DATA'!#REF!&amp;'RAW DATA'!$B$2:$B$500, SMALL(IF($C$27='RAW DATA'!$AA$2:$AA$500, ROW('RAW DATA'!$AA$2:$AA$500)-MIN(ROW('RAW DATA'!$AA$2:$AA$500))+1, ""), ROW('DON''T DELETE!'!B95)))</f>
        <v>#NUM!</v>
      </c>
      <c r="D122" s="43" t="e">
        <f t="array" ref="D122">INDEX('RAW DATA'!#REF!&amp;'RAW DATA'!$B$2:$B$500, SMALL(IF($D$27='RAW DATA'!$AA$2:$AA$500, ROW('RAW DATA'!$AA$2:$AA$500)-MIN(ROW('RAW DATA'!$AA$2:$AA$500))+1, ""), ROW('DON''T DELETE!'!C95)))</f>
        <v>#NUM!</v>
      </c>
      <c r="E122" s="43"/>
      <c r="F122" s="43" t="str">
        <f t="shared" si="9"/>
        <v/>
      </c>
      <c r="G122" s="43" t="str">
        <f t="shared" si="10"/>
        <v/>
      </c>
      <c r="H122" s="43" t="str">
        <f t="shared" si="11"/>
        <v/>
      </c>
      <c r="I122" s="43"/>
      <c r="J122" s="43"/>
      <c r="K122" s="43"/>
      <c r="L122" s="43"/>
      <c r="M122" s="43"/>
      <c r="N122" s="43" t="e">
        <f t="array" ref="N122">INDEX('RAW DATA'!#REF!&amp;'RAW DATA'!$B$2:$B$500, SMALL(IF('DON''T DELETE!'!$B$27='RAW DATA'!$AA$2:$AA$500, ROW('RAW DATA'!$AA$2:$AA$500)-MIN(ROW('RAW DATA'!$AA$2:$AA$500))+1, ""), ROW('DON''T DELETE!'!A95)))</f>
        <v>#NUM!</v>
      </c>
      <c r="O122" s="43" t="e">
        <f>VLOOKUP(N122,Complete!$A$6:$R$499,2,FALSE)</f>
        <v>#NUM!</v>
      </c>
      <c r="P122" s="43" t="e">
        <f>VLOOKUP(N122,Complete!$A$6:$R$499,15,FALSE)</f>
        <v>#NUM!</v>
      </c>
      <c r="Q122" s="43" t="e">
        <f t="array" ref="Q122">INDEX('RAW DATA'!#REF!&amp;'RAW DATA'!$B$2:$B$500, SMALL(IF('DON''T DELETE!'!$C$27='RAW DATA'!$AA$2:$AA$500, ROW('RAW DATA'!$AA$2:$AA$500)-MIN(ROW('RAW DATA'!$AA$2:$AA$500))+1, ""), ROW('DON''T DELETE!'!A95)))</f>
        <v>#NUM!</v>
      </c>
      <c r="R122" s="43" t="e">
        <f>VLOOKUP(Q122,Complete!$A$6:$R$499,2,FALSE)</f>
        <v>#NUM!</v>
      </c>
      <c r="S122" s="43" t="e">
        <f>VLOOKUP(Q122,Complete!$A$6:$R$499,15,FALSE)</f>
        <v>#NUM!</v>
      </c>
      <c r="T122" s="43" t="e">
        <f t="array" ref="T122">INDEX('RAW DATA'!#REF!&amp;'RAW DATA'!$B$2:$B$500, SMALL(IF('DON''T DELETE!'!$D$27='RAW DATA'!$AA$2:$AA$500, ROW('RAW DATA'!$AA$2:$AA$500)-MIN(ROW('RAW DATA'!$AA$2:$AA$500))+1, ""), ROW('DON''T DELETE!'!D95)))</f>
        <v>#NUM!</v>
      </c>
      <c r="U122" s="43" t="e">
        <f>VLOOKUP(T122,Complete!$A$6:$R$499,2,FALSE)</f>
        <v>#NUM!</v>
      </c>
      <c r="V122" s="43" t="e">
        <f>VLOOKUP(T122,Complete!$A$6:$R$499,15,FALSE)</f>
        <v>#NUM!</v>
      </c>
    </row>
    <row r="123" spans="2:22">
      <c r="B123" s="43" t="e">
        <f t="array" ref="B123">INDEX('RAW DATA'!#REF!&amp;'RAW DATA'!$B$2:$B$500, SMALL(IF($B$27='RAW DATA'!$AA$2:$AA$500, ROW('RAW DATA'!$AA$2:$AA$500)-MIN(ROW('RAW DATA'!$AA$2:$AA$500))+1, ""), ROW('DON''T DELETE!'!A96)))</f>
        <v>#NUM!</v>
      </c>
      <c r="C123" s="43" t="e">
        <f t="array" ref="C123">INDEX('RAW DATA'!#REF!&amp;'RAW DATA'!$B$2:$B$500, SMALL(IF($C$27='RAW DATA'!$AA$2:$AA$500, ROW('RAW DATA'!$AA$2:$AA$500)-MIN(ROW('RAW DATA'!$AA$2:$AA$500))+1, ""), ROW('DON''T DELETE!'!B96)))</f>
        <v>#NUM!</v>
      </c>
      <c r="D123" s="43" t="e">
        <f t="array" ref="D123">INDEX('RAW DATA'!#REF!&amp;'RAW DATA'!$B$2:$B$500, SMALL(IF($D$27='RAW DATA'!$AA$2:$AA$500, ROW('RAW DATA'!$AA$2:$AA$500)-MIN(ROW('RAW DATA'!$AA$2:$AA$500))+1, ""), ROW('DON''T DELETE!'!C96)))</f>
        <v>#NUM!</v>
      </c>
      <c r="E123" s="43"/>
      <c r="F123" s="43" t="str">
        <f t="shared" si="9"/>
        <v/>
      </c>
      <c r="G123" s="43" t="str">
        <f t="shared" si="10"/>
        <v/>
      </c>
      <c r="H123" s="43" t="str">
        <f t="shared" si="11"/>
        <v/>
      </c>
      <c r="I123" s="43"/>
      <c r="J123" s="43"/>
      <c r="K123" s="43"/>
      <c r="L123" s="43"/>
      <c r="M123" s="43"/>
      <c r="N123" s="43" t="e">
        <f t="array" ref="N123">INDEX('RAW DATA'!#REF!&amp;'RAW DATA'!$B$2:$B$500, SMALL(IF('DON''T DELETE!'!$B$27='RAW DATA'!$AA$2:$AA$500, ROW('RAW DATA'!$AA$2:$AA$500)-MIN(ROW('RAW DATA'!$AA$2:$AA$500))+1, ""), ROW('DON''T DELETE!'!A96)))</f>
        <v>#NUM!</v>
      </c>
      <c r="O123" s="43" t="e">
        <f>VLOOKUP(N123,Complete!$A$6:$R$499,2,FALSE)</f>
        <v>#NUM!</v>
      </c>
      <c r="P123" s="43" t="e">
        <f>VLOOKUP(N123,Complete!$A$6:$R$499,15,FALSE)</f>
        <v>#NUM!</v>
      </c>
      <c r="Q123" s="43" t="e">
        <f t="array" ref="Q123">INDEX('RAW DATA'!#REF!&amp;'RAW DATA'!$B$2:$B$500, SMALL(IF('DON''T DELETE!'!$C$27='RAW DATA'!$AA$2:$AA$500, ROW('RAW DATA'!$AA$2:$AA$500)-MIN(ROW('RAW DATA'!$AA$2:$AA$500))+1, ""), ROW('DON''T DELETE!'!A96)))</f>
        <v>#NUM!</v>
      </c>
      <c r="R123" s="43" t="e">
        <f>VLOOKUP(Q123,Complete!$A$6:$R$499,2,FALSE)</f>
        <v>#NUM!</v>
      </c>
      <c r="S123" s="43" t="e">
        <f>VLOOKUP(Q123,Complete!$A$6:$R$499,15,FALSE)</f>
        <v>#NUM!</v>
      </c>
      <c r="T123" s="43" t="e">
        <f t="array" ref="T123">INDEX('RAW DATA'!#REF!&amp;'RAW DATA'!$B$2:$B$500, SMALL(IF('DON''T DELETE!'!$D$27='RAW DATA'!$AA$2:$AA$500, ROW('RAW DATA'!$AA$2:$AA$500)-MIN(ROW('RAW DATA'!$AA$2:$AA$500))+1, ""), ROW('DON''T DELETE!'!D96)))</f>
        <v>#NUM!</v>
      </c>
      <c r="U123" s="43" t="e">
        <f>VLOOKUP(T123,Complete!$A$6:$R$499,2,FALSE)</f>
        <v>#NUM!</v>
      </c>
      <c r="V123" s="43" t="e">
        <f>VLOOKUP(T123,Complete!$A$6:$R$499,15,FALSE)</f>
        <v>#NUM!</v>
      </c>
    </row>
    <row r="124" spans="2:22">
      <c r="B124" s="43" t="e">
        <f t="array" ref="B124">INDEX('RAW DATA'!#REF!&amp;'RAW DATA'!$B$2:$B$500, SMALL(IF($B$27='RAW DATA'!$AA$2:$AA$500, ROW('RAW DATA'!$AA$2:$AA$500)-MIN(ROW('RAW DATA'!$AA$2:$AA$500))+1, ""), ROW('DON''T DELETE!'!A97)))</f>
        <v>#NUM!</v>
      </c>
      <c r="C124" s="43" t="e">
        <f t="array" ref="C124">INDEX('RAW DATA'!#REF!&amp;'RAW DATA'!$B$2:$B$500, SMALL(IF($C$27='RAW DATA'!$AA$2:$AA$500, ROW('RAW DATA'!$AA$2:$AA$500)-MIN(ROW('RAW DATA'!$AA$2:$AA$500))+1, ""), ROW('DON''T DELETE!'!B97)))</f>
        <v>#NUM!</v>
      </c>
      <c r="D124" s="43" t="e">
        <f t="array" ref="D124">INDEX('RAW DATA'!#REF!&amp;'RAW DATA'!$B$2:$B$500, SMALL(IF($D$27='RAW DATA'!$AA$2:$AA$500, ROW('RAW DATA'!$AA$2:$AA$500)-MIN(ROW('RAW DATA'!$AA$2:$AA$500))+1, ""), ROW('DON''T DELETE!'!C97)))</f>
        <v>#NUM!</v>
      </c>
      <c r="E124" s="43"/>
      <c r="F124" s="43" t="str">
        <f t="shared" si="9"/>
        <v/>
      </c>
      <c r="G124" s="43" t="str">
        <f t="shared" si="10"/>
        <v/>
      </c>
      <c r="H124" s="43" t="str">
        <f t="shared" si="11"/>
        <v/>
      </c>
      <c r="I124" s="43"/>
      <c r="J124" s="43"/>
      <c r="K124" s="43"/>
      <c r="L124" s="43"/>
      <c r="M124" s="43"/>
      <c r="N124" s="43" t="e">
        <f t="array" ref="N124">INDEX('RAW DATA'!#REF!&amp;'RAW DATA'!$B$2:$B$500, SMALL(IF('DON''T DELETE!'!$B$27='RAW DATA'!$AA$2:$AA$500, ROW('RAW DATA'!$AA$2:$AA$500)-MIN(ROW('RAW DATA'!$AA$2:$AA$500))+1, ""), ROW('DON''T DELETE!'!A97)))</f>
        <v>#NUM!</v>
      </c>
      <c r="O124" s="43" t="e">
        <f>VLOOKUP(N124,Complete!$A$6:$R$499,2,FALSE)</f>
        <v>#NUM!</v>
      </c>
      <c r="P124" s="43" t="e">
        <f>VLOOKUP(N124,Complete!$A$6:$R$499,15,FALSE)</f>
        <v>#NUM!</v>
      </c>
      <c r="Q124" s="43" t="e">
        <f t="array" ref="Q124">INDEX('RAW DATA'!#REF!&amp;'RAW DATA'!$B$2:$B$500, SMALL(IF('DON''T DELETE!'!$C$27='RAW DATA'!$AA$2:$AA$500, ROW('RAW DATA'!$AA$2:$AA$500)-MIN(ROW('RAW DATA'!$AA$2:$AA$500))+1, ""), ROW('DON''T DELETE!'!A97)))</f>
        <v>#NUM!</v>
      </c>
      <c r="R124" s="43" t="e">
        <f>VLOOKUP(Q124,Complete!$A$6:$R$499,2,FALSE)</f>
        <v>#NUM!</v>
      </c>
      <c r="S124" s="43" t="e">
        <f>VLOOKUP(Q124,Complete!$A$6:$R$499,15,FALSE)</f>
        <v>#NUM!</v>
      </c>
      <c r="T124" s="43" t="e">
        <f t="array" ref="T124">INDEX('RAW DATA'!#REF!&amp;'RAW DATA'!$B$2:$B$500, SMALL(IF('DON''T DELETE!'!$D$27='RAW DATA'!$AA$2:$AA$500, ROW('RAW DATA'!$AA$2:$AA$500)-MIN(ROW('RAW DATA'!$AA$2:$AA$500))+1, ""), ROW('DON''T DELETE!'!D97)))</f>
        <v>#NUM!</v>
      </c>
      <c r="U124" s="43" t="e">
        <f>VLOOKUP(T124,Complete!$A$6:$R$499,2,FALSE)</f>
        <v>#NUM!</v>
      </c>
      <c r="V124" s="43" t="e">
        <f>VLOOKUP(T124,Complete!$A$6:$R$499,15,FALSE)</f>
        <v>#NUM!</v>
      </c>
    </row>
    <row r="125" spans="2:22">
      <c r="B125" s="43" t="e">
        <f t="array" ref="B125">INDEX('RAW DATA'!#REF!&amp;'RAW DATA'!$B$2:$B$500, SMALL(IF($B$27='RAW DATA'!$AA$2:$AA$500, ROW('RAW DATA'!$AA$2:$AA$500)-MIN(ROW('RAW DATA'!$AA$2:$AA$500))+1, ""), ROW('DON''T DELETE!'!A98)))</f>
        <v>#NUM!</v>
      </c>
      <c r="C125" s="43" t="e">
        <f t="array" ref="C125">INDEX('RAW DATA'!#REF!&amp;'RAW DATA'!$B$2:$B$500, SMALL(IF($C$27='RAW DATA'!$AA$2:$AA$500, ROW('RAW DATA'!$AA$2:$AA$500)-MIN(ROW('RAW DATA'!$AA$2:$AA$500))+1, ""), ROW('DON''T DELETE!'!B98)))</f>
        <v>#NUM!</v>
      </c>
      <c r="D125" s="43" t="e">
        <f t="array" ref="D125">INDEX('RAW DATA'!#REF!&amp;'RAW DATA'!$B$2:$B$500, SMALL(IF($D$27='RAW DATA'!$AA$2:$AA$500, ROW('RAW DATA'!$AA$2:$AA$500)-MIN(ROW('RAW DATA'!$AA$2:$AA$500))+1, ""), ROW('DON''T DELETE!'!C98)))</f>
        <v>#NUM!</v>
      </c>
      <c r="E125" s="43"/>
      <c r="F125" s="43" t="str">
        <f t="shared" si="9"/>
        <v/>
      </c>
      <c r="G125" s="43" t="str">
        <f t="shared" si="10"/>
        <v/>
      </c>
      <c r="H125" s="43" t="str">
        <f t="shared" si="11"/>
        <v/>
      </c>
      <c r="I125" s="43"/>
      <c r="J125" s="43"/>
      <c r="K125" s="43"/>
      <c r="L125" s="43"/>
      <c r="M125" s="43"/>
      <c r="N125" s="43" t="e">
        <f t="array" ref="N125">INDEX('RAW DATA'!#REF!&amp;'RAW DATA'!$B$2:$B$500, SMALL(IF('DON''T DELETE!'!$B$27='RAW DATA'!$AA$2:$AA$500, ROW('RAW DATA'!$AA$2:$AA$500)-MIN(ROW('RAW DATA'!$AA$2:$AA$500))+1, ""), ROW('DON''T DELETE!'!A98)))</f>
        <v>#NUM!</v>
      </c>
      <c r="O125" s="43" t="e">
        <f>VLOOKUP(N125,Complete!$A$6:$R$499,2,FALSE)</f>
        <v>#NUM!</v>
      </c>
      <c r="P125" s="43" t="e">
        <f>VLOOKUP(N125,Complete!$A$6:$R$499,15,FALSE)</f>
        <v>#NUM!</v>
      </c>
      <c r="Q125" s="43" t="e">
        <f t="array" ref="Q125">INDEX('RAW DATA'!#REF!&amp;'RAW DATA'!$B$2:$B$500, SMALL(IF('DON''T DELETE!'!$C$27='RAW DATA'!$AA$2:$AA$500, ROW('RAW DATA'!$AA$2:$AA$500)-MIN(ROW('RAW DATA'!$AA$2:$AA$500))+1, ""), ROW('DON''T DELETE!'!A98)))</f>
        <v>#NUM!</v>
      </c>
      <c r="R125" s="43" t="e">
        <f>VLOOKUP(Q125,Complete!$A$6:$R$499,2,FALSE)</f>
        <v>#NUM!</v>
      </c>
      <c r="S125" s="43" t="e">
        <f>VLOOKUP(Q125,Complete!$A$6:$R$499,15,FALSE)</f>
        <v>#NUM!</v>
      </c>
      <c r="T125" s="43" t="e">
        <f t="array" ref="T125">INDEX('RAW DATA'!#REF!&amp;'RAW DATA'!$B$2:$B$500, SMALL(IF('DON''T DELETE!'!$D$27='RAW DATA'!$AA$2:$AA$500, ROW('RAW DATA'!$AA$2:$AA$500)-MIN(ROW('RAW DATA'!$AA$2:$AA$500))+1, ""), ROW('DON''T DELETE!'!D98)))</f>
        <v>#NUM!</v>
      </c>
      <c r="U125" s="43" t="e">
        <f>VLOOKUP(T125,Complete!$A$6:$R$499,2,FALSE)</f>
        <v>#NUM!</v>
      </c>
      <c r="V125" s="43" t="e">
        <f>VLOOKUP(T125,Complete!$A$6:$R$499,15,FALSE)</f>
        <v>#NUM!</v>
      </c>
    </row>
    <row r="126" spans="2:22">
      <c r="B126" s="43" t="e">
        <f t="array" ref="B126">INDEX('RAW DATA'!#REF!&amp;'RAW DATA'!$B$2:$B$500, SMALL(IF($B$27='RAW DATA'!$AA$2:$AA$500, ROW('RAW DATA'!$AA$2:$AA$500)-MIN(ROW('RAW DATA'!$AA$2:$AA$500))+1, ""), ROW('DON''T DELETE!'!A99)))</f>
        <v>#NUM!</v>
      </c>
      <c r="C126" s="43" t="e">
        <f t="array" ref="C126">INDEX('RAW DATA'!#REF!&amp;'RAW DATA'!$B$2:$B$500, SMALL(IF($C$27='RAW DATA'!$AA$2:$AA$500, ROW('RAW DATA'!$AA$2:$AA$500)-MIN(ROW('RAW DATA'!$AA$2:$AA$500))+1, ""), ROW('DON''T DELETE!'!B99)))</f>
        <v>#NUM!</v>
      </c>
      <c r="D126" s="43" t="e">
        <f t="array" ref="D126">INDEX('RAW DATA'!#REF!&amp;'RAW DATA'!$B$2:$B$500, SMALL(IF($D$27='RAW DATA'!$AA$2:$AA$500, ROW('RAW DATA'!$AA$2:$AA$500)-MIN(ROW('RAW DATA'!$AA$2:$AA$500))+1, ""), ROW('DON''T DELETE!'!C99)))</f>
        <v>#NUM!</v>
      </c>
      <c r="E126" s="43"/>
      <c r="F126" s="43" t="str">
        <f t="shared" si="9"/>
        <v/>
      </c>
      <c r="G126" s="43" t="str">
        <f t="shared" si="10"/>
        <v/>
      </c>
      <c r="H126" s="43" t="str">
        <f t="shared" si="11"/>
        <v/>
      </c>
      <c r="I126" s="43"/>
      <c r="J126" s="43"/>
      <c r="K126" s="43"/>
      <c r="L126" s="43"/>
      <c r="M126" s="43"/>
      <c r="N126" s="43" t="e">
        <f t="array" ref="N126">INDEX('RAW DATA'!#REF!&amp;'RAW DATA'!$B$2:$B$500, SMALL(IF('DON''T DELETE!'!$B$27='RAW DATA'!$AA$2:$AA$500, ROW('RAW DATA'!$AA$2:$AA$500)-MIN(ROW('RAW DATA'!$AA$2:$AA$500))+1, ""), ROW('DON''T DELETE!'!A99)))</f>
        <v>#NUM!</v>
      </c>
      <c r="O126" s="43" t="e">
        <f>VLOOKUP(N126,Complete!$A$6:$R$499,2,FALSE)</f>
        <v>#NUM!</v>
      </c>
      <c r="P126" s="43" t="e">
        <f>VLOOKUP(N126,Complete!$A$6:$R$499,15,FALSE)</f>
        <v>#NUM!</v>
      </c>
      <c r="Q126" s="43" t="e">
        <f t="array" ref="Q126">INDEX('RAW DATA'!#REF!&amp;'RAW DATA'!$B$2:$B$500, SMALL(IF('DON''T DELETE!'!$C$27='RAW DATA'!$AA$2:$AA$500, ROW('RAW DATA'!$AA$2:$AA$500)-MIN(ROW('RAW DATA'!$AA$2:$AA$500))+1, ""), ROW('DON''T DELETE!'!A99)))</f>
        <v>#NUM!</v>
      </c>
      <c r="R126" s="43" t="e">
        <f>VLOOKUP(Q126,Complete!$A$6:$R$499,2,FALSE)</f>
        <v>#NUM!</v>
      </c>
      <c r="S126" s="43" t="e">
        <f>VLOOKUP(Q126,Complete!$A$6:$R$499,15,FALSE)</f>
        <v>#NUM!</v>
      </c>
      <c r="T126" s="43" t="e">
        <f t="array" ref="T126">INDEX('RAW DATA'!#REF!&amp;'RAW DATA'!$B$2:$B$500, SMALL(IF('DON''T DELETE!'!$D$27='RAW DATA'!$AA$2:$AA$500, ROW('RAW DATA'!$AA$2:$AA$500)-MIN(ROW('RAW DATA'!$AA$2:$AA$500))+1, ""), ROW('DON''T DELETE!'!D99)))</f>
        <v>#NUM!</v>
      </c>
      <c r="U126" s="43" t="e">
        <f>VLOOKUP(T126,Complete!$A$6:$R$499,2,FALSE)</f>
        <v>#NUM!</v>
      </c>
      <c r="V126" s="43" t="e">
        <f>VLOOKUP(T126,Complete!$A$6:$R$499,15,FALSE)</f>
        <v>#NUM!</v>
      </c>
    </row>
    <row r="127" spans="2:22">
      <c r="B127" s="43" t="e">
        <f t="array" ref="B127">INDEX('RAW DATA'!#REF!&amp;'RAW DATA'!$B$2:$B$500, SMALL(IF($B$27='RAW DATA'!$AA$2:$AA$500, ROW('RAW DATA'!$AA$2:$AA$500)-MIN(ROW('RAW DATA'!$AA$2:$AA$500))+1, ""), ROW('DON''T DELETE!'!A100)))</f>
        <v>#NUM!</v>
      </c>
      <c r="C127" s="43" t="e">
        <f t="array" ref="C127">INDEX('RAW DATA'!#REF!&amp;'RAW DATA'!$B$2:$B$500, SMALL(IF($C$27='RAW DATA'!$AA$2:$AA$500, ROW('RAW DATA'!$AA$2:$AA$500)-MIN(ROW('RAW DATA'!$AA$2:$AA$500))+1, ""), ROW('DON''T DELETE!'!B100)))</f>
        <v>#NUM!</v>
      </c>
      <c r="D127" s="43" t="e">
        <f t="array" ref="D127">INDEX('RAW DATA'!#REF!&amp;'RAW DATA'!$B$2:$B$500, SMALL(IF($D$27='RAW DATA'!$AA$2:$AA$500, ROW('RAW DATA'!$AA$2:$AA$500)-MIN(ROW('RAW DATA'!$AA$2:$AA$500))+1, ""), ROW('DON''T DELETE!'!C100)))</f>
        <v>#NUM!</v>
      </c>
      <c r="E127" s="43"/>
      <c r="F127" s="43" t="str">
        <f t="shared" si="9"/>
        <v/>
      </c>
      <c r="G127" s="43" t="str">
        <f t="shared" si="10"/>
        <v/>
      </c>
      <c r="H127" s="43" t="str">
        <f t="shared" si="11"/>
        <v/>
      </c>
      <c r="I127" s="43"/>
      <c r="J127" s="43"/>
      <c r="K127" s="43"/>
      <c r="L127" s="43"/>
      <c r="M127" s="43"/>
      <c r="N127" s="43" t="e">
        <f t="array" ref="N127">INDEX('RAW DATA'!#REF!&amp;'RAW DATA'!$B$2:$B$500, SMALL(IF('DON''T DELETE!'!$B$27='RAW DATA'!$AA$2:$AA$500, ROW('RAW DATA'!$AA$2:$AA$500)-MIN(ROW('RAW DATA'!$AA$2:$AA$500))+1, ""), ROW('DON''T DELETE!'!A100)))</f>
        <v>#NUM!</v>
      </c>
      <c r="O127" s="43" t="e">
        <f>VLOOKUP(N127,Complete!$A$6:$R$499,2,FALSE)</f>
        <v>#NUM!</v>
      </c>
      <c r="P127" s="43" t="e">
        <f>VLOOKUP(N127,Complete!$A$6:$R$499,15,FALSE)</f>
        <v>#NUM!</v>
      </c>
      <c r="Q127" s="43" t="e">
        <f t="array" ref="Q127">INDEX('RAW DATA'!#REF!&amp;'RAW DATA'!$B$2:$B$500, SMALL(IF('DON''T DELETE!'!$C$27='RAW DATA'!$AA$2:$AA$500, ROW('RAW DATA'!$AA$2:$AA$500)-MIN(ROW('RAW DATA'!$AA$2:$AA$500))+1, ""), ROW('DON''T DELETE!'!A100)))</f>
        <v>#NUM!</v>
      </c>
      <c r="R127" s="43" t="e">
        <f>VLOOKUP(Q127,Complete!$A$6:$R$499,2,FALSE)</f>
        <v>#NUM!</v>
      </c>
      <c r="S127" s="43" t="e">
        <f>VLOOKUP(Q127,Complete!$A$6:$R$499,15,FALSE)</f>
        <v>#NUM!</v>
      </c>
      <c r="T127" s="43" t="e">
        <f t="array" ref="T127">INDEX('RAW DATA'!#REF!&amp;'RAW DATA'!$B$2:$B$500, SMALL(IF('DON''T DELETE!'!$D$27='RAW DATA'!$AA$2:$AA$500, ROW('RAW DATA'!$AA$2:$AA$500)-MIN(ROW('RAW DATA'!$AA$2:$AA$500))+1, ""), ROW('DON''T DELETE!'!D100)))</f>
        <v>#NUM!</v>
      </c>
      <c r="U127" s="43" t="e">
        <f>VLOOKUP(T127,Complete!$A$6:$R$499,2,FALSE)</f>
        <v>#NUM!</v>
      </c>
      <c r="V127" s="43" t="e">
        <f>VLOOKUP(T127,Complete!$A$6:$R$499,15,FALSE)</f>
        <v>#NUM!</v>
      </c>
    </row>
    <row r="128" spans="2:22">
      <c r="B128" s="43" t="e">
        <f t="array" ref="B128">INDEX('RAW DATA'!#REF!&amp;'RAW DATA'!$B$2:$B$500, SMALL(IF($B$27='RAW DATA'!$AA$2:$AA$500, ROW('RAW DATA'!$AA$2:$AA$500)-MIN(ROW('RAW DATA'!$AA$2:$AA$500))+1, ""), ROW('DON''T DELETE!'!A101)))</f>
        <v>#NUM!</v>
      </c>
      <c r="C128" s="43" t="e">
        <f t="array" ref="C128">INDEX('RAW DATA'!#REF!&amp;'RAW DATA'!$B$2:$B$500, SMALL(IF($C$27='RAW DATA'!$AA$2:$AA$500, ROW('RAW DATA'!$AA$2:$AA$500)-MIN(ROW('RAW DATA'!$AA$2:$AA$500))+1, ""), ROW('DON''T DELETE!'!B101)))</f>
        <v>#NUM!</v>
      </c>
      <c r="D128" s="43" t="e">
        <f t="array" ref="D128">INDEX('RAW DATA'!#REF!&amp;'RAW DATA'!$B$2:$B$500, SMALL(IF($D$27='RAW DATA'!$AA$2:$AA$500, ROW('RAW DATA'!$AA$2:$AA$500)-MIN(ROW('RAW DATA'!$AA$2:$AA$500))+1, ""), ROW('DON''T DELETE!'!C101)))</f>
        <v>#NUM!</v>
      </c>
      <c r="E128" s="43"/>
      <c r="F128" s="43" t="str">
        <f t="shared" si="9"/>
        <v/>
      </c>
      <c r="G128" s="43" t="str">
        <f t="shared" si="10"/>
        <v/>
      </c>
      <c r="H128" s="43" t="str">
        <f t="shared" si="11"/>
        <v/>
      </c>
      <c r="I128" s="43"/>
      <c r="J128" s="43"/>
      <c r="K128" s="43"/>
      <c r="L128" s="43"/>
      <c r="M128" s="43"/>
      <c r="N128" s="43" t="e">
        <f t="array" ref="N128">INDEX('RAW DATA'!#REF!&amp;'RAW DATA'!$B$2:$B$500, SMALL(IF('DON''T DELETE!'!$B$27='RAW DATA'!$AA$2:$AA$500, ROW('RAW DATA'!$AA$2:$AA$500)-MIN(ROW('RAW DATA'!$AA$2:$AA$500))+1, ""), ROW('DON''T DELETE!'!A101)))</f>
        <v>#NUM!</v>
      </c>
      <c r="O128" s="43" t="e">
        <f>VLOOKUP(N128,Complete!$A$6:$R$499,2,FALSE)</f>
        <v>#NUM!</v>
      </c>
      <c r="P128" s="43" t="e">
        <f>VLOOKUP(N128,Complete!$A$6:$R$499,15,FALSE)</f>
        <v>#NUM!</v>
      </c>
      <c r="Q128" s="43" t="e">
        <f t="array" ref="Q128">INDEX('RAW DATA'!#REF!&amp;'RAW DATA'!$B$2:$B$500, SMALL(IF('DON''T DELETE!'!$C$27='RAW DATA'!$AA$2:$AA$500, ROW('RAW DATA'!$AA$2:$AA$500)-MIN(ROW('RAW DATA'!$AA$2:$AA$500))+1, ""), ROW('DON''T DELETE!'!A101)))</f>
        <v>#NUM!</v>
      </c>
      <c r="R128" s="43" t="e">
        <f>VLOOKUP(Q128,Complete!$A$6:$R$499,2,FALSE)</f>
        <v>#NUM!</v>
      </c>
      <c r="S128" s="43" t="e">
        <f>VLOOKUP(Q128,Complete!$A$6:$R$499,15,FALSE)</f>
        <v>#NUM!</v>
      </c>
      <c r="T128" s="43" t="e">
        <f t="array" ref="T128">INDEX('RAW DATA'!#REF!&amp;'RAW DATA'!$B$2:$B$500, SMALL(IF('DON''T DELETE!'!$D$27='RAW DATA'!$AA$2:$AA$500, ROW('RAW DATA'!$AA$2:$AA$500)-MIN(ROW('RAW DATA'!$AA$2:$AA$500))+1, ""), ROW('DON''T DELETE!'!D101)))</f>
        <v>#NUM!</v>
      </c>
      <c r="U128" s="43" t="e">
        <f>VLOOKUP(T128,Complete!$A$6:$R$499,2,FALSE)</f>
        <v>#NUM!</v>
      </c>
      <c r="V128" s="43" t="e">
        <f>VLOOKUP(T128,Complete!$A$6:$R$499,15,FALSE)</f>
        <v>#NUM!</v>
      </c>
    </row>
    <row r="129" spans="2:22">
      <c r="B129" s="43" t="e">
        <f t="array" ref="B129">INDEX('RAW DATA'!#REF!&amp;'RAW DATA'!$B$2:$B$500, SMALL(IF($B$27='RAW DATA'!$AA$2:$AA$500, ROW('RAW DATA'!$AA$2:$AA$500)-MIN(ROW('RAW DATA'!$AA$2:$AA$500))+1, ""), ROW('DON''T DELETE!'!A102)))</f>
        <v>#NUM!</v>
      </c>
      <c r="C129" s="43" t="e">
        <f t="array" ref="C129">INDEX('RAW DATA'!#REF!&amp;'RAW DATA'!$B$2:$B$500, SMALL(IF($C$27='RAW DATA'!$AA$2:$AA$500, ROW('RAW DATA'!$AA$2:$AA$500)-MIN(ROW('RAW DATA'!$AA$2:$AA$500))+1, ""), ROW('DON''T DELETE!'!B102)))</f>
        <v>#NUM!</v>
      </c>
      <c r="D129" s="43" t="e">
        <f t="array" ref="D129">INDEX('RAW DATA'!#REF!&amp;'RAW DATA'!$B$2:$B$500, SMALL(IF($D$27='RAW DATA'!$AA$2:$AA$500, ROW('RAW DATA'!$AA$2:$AA$500)-MIN(ROW('RAW DATA'!$AA$2:$AA$500))+1, ""), ROW('DON''T DELETE!'!C102)))</f>
        <v>#NUM!</v>
      </c>
      <c r="E129" s="43"/>
      <c r="F129" s="43" t="str">
        <f t="shared" si="9"/>
        <v/>
      </c>
      <c r="G129" s="43" t="str">
        <f t="shared" si="10"/>
        <v/>
      </c>
      <c r="H129" s="43" t="str">
        <f t="shared" si="11"/>
        <v/>
      </c>
      <c r="I129" s="43"/>
      <c r="J129" s="43"/>
      <c r="K129" s="43"/>
      <c r="L129" s="43"/>
      <c r="M129" s="43"/>
      <c r="N129" s="43" t="e">
        <f t="array" ref="N129">INDEX('RAW DATA'!#REF!&amp;'RAW DATA'!$B$2:$B$500, SMALL(IF('DON''T DELETE!'!$B$27='RAW DATA'!$AA$2:$AA$500, ROW('RAW DATA'!$AA$2:$AA$500)-MIN(ROW('RAW DATA'!$AA$2:$AA$500))+1, ""), ROW('DON''T DELETE!'!A102)))</f>
        <v>#NUM!</v>
      </c>
      <c r="O129" s="43" t="e">
        <f>VLOOKUP(N129,Complete!$A$6:$R$499,2,FALSE)</f>
        <v>#NUM!</v>
      </c>
      <c r="P129" s="43" t="e">
        <f>VLOOKUP(N129,Complete!$A$6:$R$499,15,FALSE)</f>
        <v>#NUM!</v>
      </c>
      <c r="Q129" s="43" t="e">
        <f t="array" ref="Q129">INDEX('RAW DATA'!#REF!&amp;'RAW DATA'!$B$2:$B$500, SMALL(IF('DON''T DELETE!'!$C$27='RAW DATA'!$AA$2:$AA$500, ROW('RAW DATA'!$AA$2:$AA$500)-MIN(ROW('RAW DATA'!$AA$2:$AA$500))+1, ""), ROW('DON''T DELETE!'!A102)))</f>
        <v>#NUM!</v>
      </c>
      <c r="R129" s="43" t="e">
        <f>VLOOKUP(Q129,Complete!$A$6:$R$499,2,FALSE)</f>
        <v>#NUM!</v>
      </c>
      <c r="S129" s="43" t="e">
        <f>VLOOKUP(Q129,Complete!$A$6:$R$499,15,FALSE)</f>
        <v>#NUM!</v>
      </c>
      <c r="T129" s="43" t="e">
        <f t="array" ref="T129">INDEX('RAW DATA'!#REF!&amp;'RAW DATA'!$B$2:$B$500, SMALL(IF('DON''T DELETE!'!$D$27='RAW DATA'!$AA$2:$AA$500, ROW('RAW DATA'!$AA$2:$AA$500)-MIN(ROW('RAW DATA'!$AA$2:$AA$500))+1, ""), ROW('DON''T DELETE!'!D102)))</f>
        <v>#NUM!</v>
      </c>
      <c r="U129" s="43" t="e">
        <f>VLOOKUP(T129,Complete!$A$6:$R$499,2,FALSE)</f>
        <v>#NUM!</v>
      </c>
      <c r="V129" s="43" t="e">
        <f>VLOOKUP(T129,Complete!$A$6:$R$499,15,FALSE)</f>
        <v>#NUM!</v>
      </c>
    </row>
    <row r="130" spans="2:22">
      <c r="B130" s="43" t="e">
        <f t="array" ref="B130">INDEX('RAW DATA'!#REF!&amp;'RAW DATA'!$B$2:$B$500, SMALL(IF($B$27='RAW DATA'!$AA$2:$AA$500, ROW('RAW DATA'!$AA$2:$AA$500)-MIN(ROW('RAW DATA'!$AA$2:$AA$500))+1, ""), ROW('DON''T DELETE!'!A103)))</f>
        <v>#NUM!</v>
      </c>
      <c r="C130" s="43" t="e">
        <f t="array" ref="C130">INDEX('RAW DATA'!#REF!&amp;'RAW DATA'!$B$2:$B$500, SMALL(IF($C$27='RAW DATA'!$AA$2:$AA$500, ROW('RAW DATA'!$AA$2:$AA$500)-MIN(ROW('RAW DATA'!$AA$2:$AA$500))+1, ""), ROW('DON''T DELETE!'!B103)))</f>
        <v>#NUM!</v>
      </c>
      <c r="D130" s="43" t="e">
        <f t="array" ref="D130">INDEX('RAW DATA'!#REF!&amp;'RAW DATA'!$B$2:$B$500, SMALL(IF($D$27='RAW DATA'!$AA$2:$AA$500, ROW('RAW DATA'!$AA$2:$AA$500)-MIN(ROW('RAW DATA'!$AA$2:$AA$500))+1, ""), ROW('DON''T DELETE!'!C103)))</f>
        <v>#NUM!</v>
      </c>
      <c r="E130" s="43"/>
      <c r="F130" s="43" t="str">
        <f t="shared" si="9"/>
        <v/>
      </c>
      <c r="G130" s="43" t="str">
        <f t="shared" si="10"/>
        <v/>
      </c>
      <c r="H130" s="43" t="str">
        <f t="shared" si="11"/>
        <v/>
      </c>
      <c r="I130" s="43"/>
      <c r="J130" s="43"/>
      <c r="K130" s="43"/>
      <c r="L130" s="43"/>
      <c r="M130" s="43"/>
      <c r="N130" s="43" t="e">
        <f t="array" ref="N130">INDEX('RAW DATA'!#REF!&amp;'RAW DATA'!$B$2:$B$500, SMALL(IF('DON''T DELETE!'!$B$27='RAW DATA'!$AA$2:$AA$500, ROW('RAW DATA'!$AA$2:$AA$500)-MIN(ROW('RAW DATA'!$AA$2:$AA$500))+1, ""), ROW('DON''T DELETE!'!A103)))</f>
        <v>#NUM!</v>
      </c>
      <c r="O130" s="43" t="e">
        <f>VLOOKUP(N130,Complete!$A$6:$R$499,2,FALSE)</f>
        <v>#NUM!</v>
      </c>
      <c r="P130" s="43" t="e">
        <f>VLOOKUP(N130,Complete!$A$6:$R$499,15,FALSE)</f>
        <v>#NUM!</v>
      </c>
      <c r="Q130" s="43" t="e">
        <f t="array" ref="Q130">INDEX('RAW DATA'!#REF!&amp;'RAW DATA'!$B$2:$B$500, SMALL(IF('DON''T DELETE!'!$C$27='RAW DATA'!$AA$2:$AA$500, ROW('RAW DATA'!$AA$2:$AA$500)-MIN(ROW('RAW DATA'!$AA$2:$AA$500))+1, ""), ROW('DON''T DELETE!'!A103)))</f>
        <v>#NUM!</v>
      </c>
      <c r="R130" s="43" t="e">
        <f>VLOOKUP(Q130,Complete!$A$6:$R$499,2,FALSE)</f>
        <v>#NUM!</v>
      </c>
      <c r="S130" s="43" t="e">
        <f>VLOOKUP(Q130,Complete!$A$6:$R$499,15,FALSE)</f>
        <v>#NUM!</v>
      </c>
      <c r="T130" s="43" t="e">
        <f t="array" ref="T130">INDEX('RAW DATA'!#REF!&amp;'RAW DATA'!$B$2:$B$500, SMALL(IF('DON''T DELETE!'!$D$27='RAW DATA'!$AA$2:$AA$500, ROW('RAW DATA'!$AA$2:$AA$500)-MIN(ROW('RAW DATA'!$AA$2:$AA$500))+1, ""), ROW('DON''T DELETE!'!D103)))</f>
        <v>#NUM!</v>
      </c>
      <c r="U130" s="43" t="e">
        <f>VLOOKUP(T130,Complete!$A$6:$R$499,2,FALSE)</f>
        <v>#NUM!</v>
      </c>
      <c r="V130" s="43" t="e">
        <f>VLOOKUP(T130,Complete!$A$6:$R$499,15,FALSE)</f>
        <v>#NUM!</v>
      </c>
    </row>
    <row r="131" spans="2:22">
      <c r="B131" s="43" t="e">
        <f t="array" ref="B131">INDEX('RAW DATA'!#REF!&amp;'RAW DATA'!$B$2:$B$500, SMALL(IF($B$27='RAW DATA'!$AA$2:$AA$500, ROW('RAW DATA'!$AA$2:$AA$500)-MIN(ROW('RAW DATA'!$AA$2:$AA$500))+1, ""), ROW('DON''T DELETE!'!A104)))</f>
        <v>#NUM!</v>
      </c>
      <c r="C131" s="43" t="e">
        <f t="array" ref="C131">INDEX('RAW DATA'!#REF!&amp;'RAW DATA'!$B$2:$B$500, SMALL(IF($C$27='RAW DATA'!$AA$2:$AA$500, ROW('RAW DATA'!$AA$2:$AA$500)-MIN(ROW('RAW DATA'!$AA$2:$AA$500))+1, ""), ROW('DON''T DELETE!'!B104)))</f>
        <v>#NUM!</v>
      </c>
      <c r="D131" s="43" t="e">
        <f t="array" ref="D131">INDEX('RAW DATA'!#REF!&amp;'RAW DATA'!$B$2:$B$500, SMALL(IF($D$27='RAW DATA'!$AA$2:$AA$500, ROW('RAW DATA'!$AA$2:$AA$500)-MIN(ROW('RAW DATA'!$AA$2:$AA$500))+1, ""), ROW('DON''T DELETE!'!C104)))</f>
        <v>#NUM!</v>
      </c>
      <c r="E131" s="43"/>
      <c r="F131" s="43" t="str">
        <f t="shared" si="9"/>
        <v/>
      </c>
      <c r="G131" s="43" t="str">
        <f t="shared" si="10"/>
        <v/>
      </c>
      <c r="H131" s="43" t="str">
        <f t="shared" si="11"/>
        <v/>
      </c>
      <c r="I131" s="43"/>
      <c r="J131" s="43"/>
      <c r="K131" s="43"/>
      <c r="L131" s="43"/>
      <c r="M131" s="43"/>
      <c r="N131" s="43" t="e">
        <f t="array" ref="N131">INDEX('RAW DATA'!#REF!&amp;'RAW DATA'!$B$2:$B$500, SMALL(IF('DON''T DELETE!'!$B$27='RAW DATA'!$AA$2:$AA$500, ROW('RAW DATA'!$AA$2:$AA$500)-MIN(ROW('RAW DATA'!$AA$2:$AA$500))+1, ""), ROW('DON''T DELETE!'!A104)))</f>
        <v>#NUM!</v>
      </c>
      <c r="O131" s="43" t="e">
        <f>VLOOKUP(N131,Complete!$A$6:$R$499,2,FALSE)</f>
        <v>#NUM!</v>
      </c>
      <c r="P131" s="43" t="e">
        <f>VLOOKUP(N131,Complete!$A$6:$R$499,15,FALSE)</f>
        <v>#NUM!</v>
      </c>
      <c r="Q131" s="43" t="e">
        <f t="array" ref="Q131">INDEX('RAW DATA'!#REF!&amp;'RAW DATA'!$B$2:$B$500, SMALL(IF('DON''T DELETE!'!$C$27='RAW DATA'!$AA$2:$AA$500, ROW('RAW DATA'!$AA$2:$AA$500)-MIN(ROW('RAW DATA'!$AA$2:$AA$500))+1, ""), ROW('DON''T DELETE!'!A104)))</f>
        <v>#NUM!</v>
      </c>
      <c r="R131" s="43" t="e">
        <f>VLOOKUP(Q131,Complete!$A$6:$R$499,2,FALSE)</f>
        <v>#NUM!</v>
      </c>
      <c r="S131" s="43" t="e">
        <f>VLOOKUP(Q131,Complete!$A$6:$R$499,15,FALSE)</f>
        <v>#NUM!</v>
      </c>
      <c r="T131" s="43" t="e">
        <f t="array" ref="T131">INDEX('RAW DATA'!#REF!&amp;'RAW DATA'!$B$2:$B$500, SMALL(IF('DON''T DELETE!'!$D$27='RAW DATA'!$AA$2:$AA$500, ROW('RAW DATA'!$AA$2:$AA$500)-MIN(ROW('RAW DATA'!$AA$2:$AA$500))+1, ""), ROW('DON''T DELETE!'!D104)))</f>
        <v>#NUM!</v>
      </c>
      <c r="U131" s="43" t="e">
        <f>VLOOKUP(T131,Complete!$A$6:$R$499,2,FALSE)</f>
        <v>#NUM!</v>
      </c>
      <c r="V131" s="43" t="e">
        <f>VLOOKUP(T131,Complete!$A$6:$R$499,15,FALSE)</f>
        <v>#NUM!</v>
      </c>
    </row>
    <row r="132" spans="2:22">
      <c r="B132" s="43" t="e">
        <f t="array" ref="B132">INDEX('RAW DATA'!#REF!&amp;'RAW DATA'!$B$2:$B$500, SMALL(IF($B$27='RAW DATA'!$AA$2:$AA$500, ROW('RAW DATA'!$AA$2:$AA$500)-MIN(ROW('RAW DATA'!$AA$2:$AA$500))+1, ""), ROW('DON''T DELETE!'!A105)))</f>
        <v>#NUM!</v>
      </c>
      <c r="C132" s="43" t="e">
        <f t="array" ref="C132">INDEX('RAW DATA'!#REF!&amp;'RAW DATA'!$B$2:$B$500, SMALL(IF($C$27='RAW DATA'!$AA$2:$AA$500, ROW('RAW DATA'!$AA$2:$AA$500)-MIN(ROW('RAW DATA'!$AA$2:$AA$500))+1, ""), ROW('DON''T DELETE!'!B105)))</f>
        <v>#NUM!</v>
      </c>
      <c r="D132" s="43" t="e">
        <f t="array" ref="D132">INDEX('RAW DATA'!#REF!&amp;'RAW DATA'!$B$2:$B$500, SMALL(IF($D$27='RAW DATA'!$AA$2:$AA$500, ROW('RAW DATA'!$AA$2:$AA$500)-MIN(ROW('RAW DATA'!$AA$2:$AA$500))+1, ""), ROW('DON''T DELETE!'!C105)))</f>
        <v>#NUM!</v>
      </c>
      <c r="E132" s="43"/>
      <c r="F132" s="43" t="str">
        <f t="shared" si="9"/>
        <v/>
      </c>
      <c r="G132" s="43" t="str">
        <f t="shared" si="10"/>
        <v/>
      </c>
      <c r="H132" s="43" t="str">
        <f t="shared" si="11"/>
        <v/>
      </c>
      <c r="I132" s="43"/>
      <c r="J132" s="43"/>
      <c r="K132" s="43"/>
      <c r="L132" s="43"/>
      <c r="M132" s="43"/>
      <c r="N132" s="43" t="e">
        <f t="array" ref="N132">INDEX('RAW DATA'!#REF!&amp;'RAW DATA'!$B$2:$B$500, SMALL(IF('DON''T DELETE!'!$B$27='RAW DATA'!$AA$2:$AA$500, ROW('RAW DATA'!$AA$2:$AA$500)-MIN(ROW('RAW DATA'!$AA$2:$AA$500))+1, ""), ROW('DON''T DELETE!'!A105)))</f>
        <v>#NUM!</v>
      </c>
      <c r="O132" s="43" t="e">
        <f>VLOOKUP(N132,Complete!$A$6:$R$499,2,FALSE)</f>
        <v>#NUM!</v>
      </c>
      <c r="P132" s="43" t="e">
        <f>VLOOKUP(N132,Complete!$A$6:$R$499,15,FALSE)</f>
        <v>#NUM!</v>
      </c>
      <c r="Q132" s="43" t="e">
        <f t="array" ref="Q132">INDEX('RAW DATA'!#REF!&amp;'RAW DATA'!$B$2:$B$500, SMALL(IF('DON''T DELETE!'!$C$27='RAW DATA'!$AA$2:$AA$500, ROW('RAW DATA'!$AA$2:$AA$500)-MIN(ROW('RAW DATA'!$AA$2:$AA$500))+1, ""), ROW('DON''T DELETE!'!A105)))</f>
        <v>#NUM!</v>
      </c>
      <c r="R132" s="43" t="e">
        <f>VLOOKUP(Q132,Complete!$A$6:$R$499,2,FALSE)</f>
        <v>#NUM!</v>
      </c>
      <c r="S132" s="43" t="e">
        <f>VLOOKUP(Q132,Complete!$A$6:$R$499,15,FALSE)</f>
        <v>#NUM!</v>
      </c>
      <c r="T132" s="43" t="e">
        <f t="array" ref="T132">INDEX('RAW DATA'!#REF!&amp;'RAW DATA'!$B$2:$B$500, SMALL(IF('DON''T DELETE!'!$D$27='RAW DATA'!$AA$2:$AA$500, ROW('RAW DATA'!$AA$2:$AA$500)-MIN(ROW('RAW DATA'!$AA$2:$AA$500))+1, ""), ROW('DON''T DELETE!'!D105)))</f>
        <v>#NUM!</v>
      </c>
      <c r="U132" s="43" t="e">
        <f>VLOOKUP(T132,Complete!$A$6:$R$499,2,FALSE)</f>
        <v>#NUM!</v>
      </c>
      <c r="V132" s="43" t="e">
        <f>VLOOKUP(T132,Complete!$A$6:$R$499,15,FALSE)</f>
        <v>#NUM!</v>
      </c>
    </row>
    <row r="133" spans="2:22">
      <c r="B133" s="43" t="e">
        <f t="array" ref="B133">INDEX('RAW DATA'!#REF!&amp;'RAW DATA'!$B$2:$B$500, SMALL(IF($B$27='RAW DATA'!$AA$2:$AA$500, ROW('RAW DATA'!$AA$2:$AA$500)-MIN(ROW('RAW DATA'!$AA$2:$AA$500))+1, ""), ROW('DON''T DELETE!'!A106)))</f>
        <v>#NUM!</v>
      </c>
      <c r="C133" s="43" t="e">
        <f t="array" ref="C133">INDEX('RAW DATA'!#REF!&amp;'RAW DATA'!$B$2:$B$500, SMALL(IF($C$27='RAW DATA'!$AA$2:$AA$500, ROW('RAW DATA'!$AA$2:$AA$500)-MIN(ROW('RAW DATA'!$AA$2:$AA$500))+1, ""), ROW('DON''T DELETE!'!B106)))</f>
        <v>#NUM!</v>
      </c>
      <c r="D133" s="43" t="e">
        <f t="array" ref="D133">INDEX('RAW DATA'!#REF!&amp;'RAW DATA'!$B$2:$B$500, SMALL(IF($D$27='RAW DATA'!$AA$2:$AA$500, ROW('RAW DATA'!$AA$2:$AA$500)-MIN(ROW('RAW DATA'!$AA$2:$AA$500))+1, ""), ROW('DON''T DELETE!'!C106)))</f>
        <v>#NUM!</v>
      </c>
      <c r="E133" s="43"/>
      <c r="F133" s="43" t="str">
        <f t="shared" si="9"/>
        <v/>
      </c>
      <c r="G133" s="43" t="str">
        <f t="shared" si="10"/>
        <v/>
      </c>
      <c r="H133" s="43" t="str">
        <f t="shared" si="11"/>
        <v/>
      </c>
      <c r="I133" s="43"/>
      <c r="J133" s="43"/>
      <c r="K133" s="43"/>
      <c r="L133" s="43"/>
      <c r="M133" s="43"/>
      <c r="N133" s="43" t="e">
        <f t="array" ref="N133">INDEX('RAW DATA'!#REF!&amp;'RAW DATA'!$B$2:$B$500, SMALL(IF('DON''T DELETE!'!$B$27='RAW DATA'!$AA$2:$AA$500, ROW('RAW DATA'!$AA$2:$AA$500)-MIN(ROW('RAW DATA'!$AA$2:$AA$500))+1, ""), ROW('DON''T DELETE!'!A106)))</f>
        <v>#NUM!</v>
      </c>
      <c r="O133" s="43" t="e">
        <f>VLOOKUP(N133,Complete!$A$6:$R$499,2,FALSE)</f>
        <v>#NUM!</v>
      </c>
      <c r="P133" s="43" t="e">
        <f>VLOOKUP(N133,Complete!$A$6:$R$499,15,FALSE)</f>
        <v>#NUM!</v>
      </c>
      <c r="Q133" s="43" t="e">
        <f t="array" ref="Q133">INDEX('RAW DATA'!#REF!&amp;'RAW DATA'!$B$2:$B$500, SMALL(IF('DON''T DELETE!'!$C$27='RAW DATA'!$AA$2:$AA$500, ROW('RAW DATA'!$AA$2:$AA$500)-MIN(ROW('RAW DATA'!$AA$2:$AA$500))+1, ""), ROW('DON''T DELETE!'!A106)))</f>
        <v>#NUM!</v>
      </c>
      <c r="R133" s="43" t="e">
        <f>VLOOKUP(Q133,Complete!$A$6:$R$499,2,FALSE)</f>
        <v>#NUM!</v>
      </c>
      <c r="S133" s="43" t="e">
        <f>VLOOKUP(Q133,Complete!$A$6:$R$499,15,FALSE)</f>
        <v>#NUM!</v>
      </c>
      <c r="T133" s="43" t="e">
        <f t="array" ref="T133">INDEX('RAW DATA'!#REF!&amp;'RAW DATA'!$B$2:$B$500, SMALL(IF('DON''T DELETE!'!$D$27='RAW DATA'!$AA$2:$AA$500, ROW('RAW DATA'!$AA$2:$AA$500)-MIN(ROW('RAW DATA'!$AA$2:$AA$500))+1, ""), ROW('DON''T DELETE!'!D106)))</f>
        <v>#NUM!</v>
      </c>
      <c r="U133" s="43" t="e">
        <f>VLOOKUP(T133,Complete!$A$6:$R$499,2,FALSE)</f>
        <v>#NUM!</v>
      </c>
      <c r="V133" s="43" t="e">
        <f>VLOOKUP(T133,Complete!$A$6:$R$499,15,FALSE)</f>
        <v>#NUM!</v>
      </c>
    </row>
    <row r="134" spans="2:22">
      <c r="B134" s="43" t="e">
        <f t="array" ref="B134">INDEX('RAW DATA'!#REF!&amp;'RAW DATA'!$B$2:$B$500, SMALL(IF($B$27='RAW DATA'!$AA$2:$AA$500, ROW('RAW DATA'!$AA$2:$AA$500)-MIN(ROW('RAW DATA'!$AA$2:$AA$500))+1, ""), ROW('DON''T DELETE!'!A107)))</f>
        <v>#NUM!</v>
      </c>
      <c r="C134" s="43" t="e">
        <f t="array" ref="C134">INDEX('RAW DATA'!#REF!&amp;'RAW DATA'!$B$2:$B$500, SMALL(IF($C$27='RAW DATA'!$AA$2:$AA$500, ROW('RAW DATA'!$AA$2:$AA$500)-MIN(ROW('RAW DATA'!$AA$2:$AA$500))+1, ""), ROW('DON''T DELETE!'!B107)))</f>
        <v>#NUM!</v>
      </c>
      <c r="D134" s="43" t="e">
        <f t="array" ref="D134">INDEX('RAW DATA'!#REF!&amp;'RAW DATA'!$B$2:$B$500, SMALL(IF($D$27='RAW DATA'!$AA$2:$AA$500, ROW('RAW DATA'!$AA$2:$AA$500)-MIN(ROW('RAW DATA'!$AA$2:$AA$500))+1, ""), ROW('DON''T DELETE!'!C107)))</f>
        <v>#NUM!</v>
      </c>
      <c r="E134" s="43"/>
      <c r="F134" s="43" t="str">
        <f t="shared" si="9"/>
        <v/>
      </c>
      <c r="G134" s="43" t="str">
        <f t="shared" si="10"/>
        <v/>
      </c>
      <c r="H134" s="43" t="str">
        <f t="shared" si="11"/>
        <v/>
      </c>
      <c r="I134" s="43"/>
      <c r="J134" s="43"/>
      <c r="K134" s="43"/>
      <c r="L134" s="43"/>
      <c r="M134" s="43"/>
      <c r="N134" s="43" t="e">
        <f t="array" ref="N134">INDEX('RAW DATA'!#REF!&amp;'RAW DATA'!$B$2:$B$500, SMALL(IF('DON''T DELETE!'!$B$27='RAW DATA'!$AA$2:$AA$500, ROW('RAW DATA'!$AA$2:$AA$500)-MIN(ROW('RAW DATA'!$AA$2:$AA$500))+1, ""), ROW('DON''T DELETE!'!A107)))</f>
        <v>#NUM!</v>
      </c>
      <c r="O134" s="43" t="e">
        <f>VLOOKUP(N134,Complete!$A$6:$R$499,2,FALSE)</f>
        <v>#NUM!</v>
      </c>
      <c r="P134" s="43" t="e">
        <f>VLOOKUP(N134,Complete!$A$6:$R$499,15,FALSE)</f>
        <v>#NUM!</v>
      </c>
      <c r="Q134" s="43" t="e">
        <f t="array" ref="Q134">INDEX('RAW DATA'!#REF!&amp;'RAW DATA'!$B$2:$B$500, SMALL(IF('DON''T DELETE!'!$C$27='RAW DATA'!$AA$2:$AA$500, ROW('RAW DATA'!$AA$2:$AA$500)-MIN(ROW('RAW DATA'!$AA$2:$AA$500))+1, ""), ROW('DON''T DELETE!'!A107)))</f>
        <v>#NUM!</v>
      </c>
      <c r="R134" s="43" t="e">
        <f>VLOOKUP(Q134,Complete!$A$6:$R$499,2,FALSE)</f>
        <v>#NUM!</v>
      </c>
      <c r="S134" s="43" t="e">
        <f>VLOOKUP(Q134,Complete!$A$6:$R$499,15,FALSE)</f>
        <v>#NUM!</v>
      </c>
      <c r="T134" s="43" t="e">
        <f t="array" ref="T134">INDEX('RAW DATA'!#REF!&amp;'RAW DATA'!$B$2:$B$500, SMALL(IF('DON''T DELETE!'!$D$27='RAW DATA'!$AA$2:$AA$500, ROW('RAW DATA'!$AA$2:$AA$500)-MIN(ROW('RAW DATA'!$AA$2:$AA$500))+1, ""), ROW('DON''T DELETE!'!D107)))</f>
        <v>#NUM!</v>
      </c>
      <c r="U134" s="43" t="e">
        <f>VLOOKUP(T134,Complete!$A$6:$R$499,2,FALSE)</f>
        <v>#NUM!</v>
      </c>
      <c r="V134" s="43" t="e">
        <f>VLOOKUP(T134,Complete!$A$6:$R$499,15,FALSE)</f>
        <v>#NUM!</v>
      </c>
    </row>
    <row r="135" spans="2:22">
      <c r="B135" s="43" t="e">
        <f t="array" ref="B135">INDEX('RAW DATA'!#REF!&amp;'RAW DATA'!$B$2:$B$500, SMALL(IF($B$27='RAW DATA'!$AA$2:$AA$500, ROW('RAW DATA'!$AA$2:$AA$500)-MIN(ROW('RAW DATA'!$AA$2:$AA$500))+1, ""), ROW('DON''T DELETE!'!A108)))</f>
        <v>#NUM!</v>
      </c>
      <c r="C135" s="43" t="e">
        <f t="array" ref="C135">INDEX('RAW DATA'!#REF!&amp;'RAW DATA'!$B$2:$B$500, SMALL(IF($C$27='RAW DATA'!$AA$2:$AA$500, ROW('RAW DATA'!$AA$2:$AA$500)-MIN(ROW('RAW DATA'!$AA$2:$AA$500))+1, ""), ROW('DON''T DELETE!'!B108)))</f>
        <v>#NUM!</v>
      </c>
      <c r="D135" s="43" t="e">
        <f t="array" ref="D135">INDEX('RAW DATA'!#REF!&amp;'RAW DATA'!$B$2:$B$500, SMALL(IF($D$27='RAW DATA'!$AA$2:$AA$500, ROW('RAW DATA'!$AA$2:$AA$500)-MIN(ROW('RAW DATA'!$AA$2:$AA$500))+1, ""), ROW('DON''T DELETE!'!C108)))</f>
        <v>#NUM!</v>
      </c>
      <c r="E135" s="43"/>
      <c r="F135" s="43" t="str">
        <f t="shared" si="9"/>
        <v/>
      </c>
      <c r="G135" s="43" t="str">
        <f t="shared" si="10"/>
        <v/>
      </c>
      <c r="H135" s="43" t="str">
        <f t="shared" si="11"/>
        <v/>
      </c>
      <c r="I135" s="43"/>
      <c r="J135" s="43"/>
      <c r="K135" s="43"/>
      <c r="L135" s="43"/>
      <c r="M135" s="43"/>
      <c r="N135" s="43" t="e">
        <f t="array" ref="N135">INDEX('RAW DATA'!#REF!&amp;'RAW DATA'!$B$2:$B$500, SMALL(IF('DON''T DELETE!'!$B$27='RAW DATA'!$AA$2:$AA$500, ROW('RAW DATA'!$AA$2:$AA$500)-MIN(ROW('RAW DATA'!$AA$2:$AA$500))+1, ""), ROW('DON''T DELETE!'!A108)))</f>
        <v>#NUM!</v>
      </c>
      <c r="O135" s="43" t="e">
        <f>VLOOKUP(N135,Complete!$A$6:$R$499,2,FALSE)</f>
        <v>#NUM!</v>
      </c>
      <c r="P135" s="43" t="e">
        <f>VLOOKUP(N135,Complete!$A$6:$R$499,15,FALSE)</f>
        <v>#NUM!</v>
      </c>
      <c r="Q135" s="43" t="e">
        <f t="array" ref="Q135">INDEX('RAW DATA'!#REF!&amp;'RAW DATA'!$B$2:$B$500, SMALL(IF('DON''T DELETE!'!$C$27='RAW DATA'!$AA$2:$AA$500, ROW('RAW DATA'!$AA$2:$AA$500)-MIN(ROW('RAW DATA'!$AA$2:$AA$500))+1, ""), ROW('DON''T DELETE!'!A108)))</f>
        <v>#NUM!</v>
      </c>
      <c r="R135" s="43" t="e">
        <f>VLOOKUP(Q135,Complete!$A$6:$R$499,2,FALSE)</f>
        <v>#NUM!</v>
      </c>
      <c r="S135" s="43" t="e">
        <f>VLOOKUP(Q135,Complete!$A$6:$R$499,15,FALSE)</f>
        <v>#NUM!</v>
      </c>
      <c r="T135" s="43" t="e">
        <f t="array" ref="T135">INDEX('RAW DATA'!#REF!&amp;'RAW DATA'!$B$2:$B$500, SMALL(IF('DON''T DELETE!'!$D$27='RAW DATA'!$AA$2:$AA$500, ROW('RAW DATA'!$AA$2:$AA$500)-MIN(ROW('RAW DATA'!$AA$2:$AA$500))+1, ""), ROW('DON''T DELETE!'!D108)))</f>
        <v>#NUM!</v>
      </c>
      <c r="U135" s="43" t="e">
        <f>VLOOKUP(T135,Complete!$A$6:$R$499,2,FALSE)</f>
        <v>#NUM!</v>
      </c>
      <c r="V135" s="43" t="e">
        <f>VLOOKUP(T135,Complete!$A$6:$R$499,15,FALSE)</f>
        <v>#NUM!</v>
      </c>
    </row>
    <row r="136" spans="2:22">
      <c r="B136" s="43" t="e">
        <f t="array" ref="B136">INDEX('RAW DATA'!#REF!&amp;'RAW DATA'!$B$2:$B$500, SMALL(IF($B$27='RAW DATA'!$AA$2:$AA$500, ROW('RAW DATA'!$AA$2:$AA$500)-MIN(ROW('RAW DATA'!$AA$2:$AA$500))+1, ""), ROW('DON''T DELETE!'!A109)))</f>
        <v>#NUM!</v>
      </c>
      <c r="C136" s="43" t="e">
        <f t="array" ref="C136">INDEX('RAW DATA'!#REF!&amp;'RAW DATA'!$B$2:$B$500, SMALL(IF($C$27='RAW DATA'!$AA$2:$AA$500, ROW('RAW DATA'!$AA$2:$AA$500)-MIN(ROW('RAW DATA'!$AA$2:$AA$500))+1, ""), ROW('DON''T DELETE!'!B109)))</f>
        <v>#NUM!</v>
      </c>
      <c r="D136" s="43" t="e">
        <f t="array" ref="D136">INDEX('RAW DATA'!#REF!&amp;'RAW DATA'!$B$2:$B$500, SMALL(IF($D$27='RAW DATA'!$AA$2:$AA$500, ROW('RAW DATA'!$AA$2:$AA$500)-MIN(ROW('RAW DATA'!$AA$2:$AA$500))+1, ""), ROW('DON''T DELETE!'!C109)))</f>
        <v>#NUM!</v>
      </c>
      <c r="E136" s="43"/>
      <c r="F136" s="43" t="str">
        <f t="shared" si="9"/>
        <v/>
      </c>
      <c r="G136" s="43" t="str">
        <f t="shared" si="10"/>
        <v/>
      </c>
      <c r="H136" s="43" t="str">
        <f t="shared" si="11"/>
        <v/>
      </c>
      <c r="I136" s="43"/>
      <c r="J136" s="43"/>
      <c r="K136" s="43"/>
      <c r="L136" s="43"/>
      <c r="M136" s="43"/>
      <c r="N136" s="43" t="e">
        <f t="array" ref="N136">INDEX('RAW DATA'!#REF!&amp;'RAW DATA'!$B$2:$B$500, SMALL(IF('DON''T DELETE!'!$B$27='RAW DATA'!$AA$2:$AA$500, ROW('RAW DATA'!$AA$2:$AA$500)-MIN(ROW('RAW DATA'!$AA$2:$AA$500))+1, ""), ROW('DON''T DELETE!'!A109)))</f>
        <v>#NUM!</v>
      </c>
      <c r="O136" s="43" t="e">
        <f>VLOOKUP(N136,Complete!$A$6:$R$499,2,FALSE)</f>
        <v>#NUM!</v>
      </c>
      <c r="P136" s="43" t="e">
        <f>VLOOKUP(N136,Complete!$A$6:$R$499,15,FALSE)</f>
        <v>#NUM!</v>
      </c>
      <c r="Q136" s="43" t="e">
        <f t="array" ref="Q136">INDEX('RAW DATA'!#REF!&amp;'RAW DATA'!$B$2:$B$500, SMALL(IF('DON''T DELETE!'!$C$27='RAW DATA'!$AA$2:$AA$500, ROW('RAW DATA'!$AA$2:$AA$500)-MIN(ROW('RAW DATA'!$AA$2:$AA$500))+1, ""), ROW('DON''T DELETE!'!A109)))</f>
        <v>#NUM!</v>
      </c>
      <c r="R136" s="43" t="e">
        <f>VLOOKUP(Q136,Complete!$A$6:$R$499,2,FALSE)</f>
        <v>#NUM!</v>
      </c>
      <c r="S136" s="43" t="e">
        <f>VLOOKUP(Q136,Complete!$A$6:$R$499,15,FALSE)</f>
        <v>#NUM!</v>
      </c>
      <c r="T136" s="43" t="e">
        <f t="array" ref="T136">INDEX('RAW DATA'!#REF!&amp;'RAW DATA'!$B$2:$B$500, SMALL(IF('DON''T DELETE!'!$D$27='RAW DATA'!$AA$2:$AA$500, ROW('RAW DATA'!$AA$2:$AA$500)-MIN(ROW('RAW DATA'!$AA$2:$AA$500))+1, ""), ROW('DON''T DELETE!'!D109)))</f>
        <v>#NUM!</v>
      </c>
      <c r="U136" s="43" t="e">
        <f>VLOOKUP(T136,Complete!$A$6:$R$499,2,FALSE)</f>
        <v>#NUM!</v>
      </c>
      <c r="V136" s="43" t="e">
        <f>VLOOKUP(T136,Complete!$A$6:$R$499,15,FALSE)</f>
        <v>#NUM!</v>
      </c>
    </row>
    <row r="137" spans="2:22">
      <c r="B137" s="43" t="e">
        <f t="array" ref="B137">INDEX('RAW DATA'!#REF!&amp;'RAW DATA'!$B$2:$B$500, SMALL(IF($B$27='RAW DATA'!$AA$2:$AA$500, ROW('RAW DATA'!$AA$2:$AA$500)-MIN(ROW('RAW DATA'!$AA$2:$AA$500))+1, ""), ROW('DON''T DELETE!'!A110)))</f>
        <v>#NUM!</v>
      </c>
      <c r="C137" s="43" t="e">
        <f t="array" ref="C137">INDEX('RAW DATA'!#REF!&amp;'RAW DATA'!$B$2:$B$500, SMALL(IF($C$27='RAW DATA'!$AA$2:$AA$500, ROW('RAW DATA'!$AA$2:$AA$500)-MIN(ROW('RAW DATA'!$AA$2:$AA$500))+1, ""), ROW('DON''T DELETE!'!B110)))</f>
        <v>#NUM!</v>
      </c>
      <c r="D137" s="43" t="e">
        <f t="array" ref="D137">INDEX('RAW DATA'!#REF!&amp;'RAW DATA'!$B$2:$B$500, SMALL(IF($D$27='RAW DATA'!$AA$2:$AA$500, ROW('RAW DATA'!$AA$2:$AA$500)-MIN(ROW('RAW DATA'!$AA$2:$AA$500))+1, ""), ROW('DON''T DELETE!'!C110)))</f>
        <v>#NUM!</v>
      </c>
      <c r="E137" s="43"/>
      <c r="F137" s="43" t="str">
        <f t="shared" si="9"/>
        <v/>
      </c>
      <c r="G137" s="43" t="str">
        <f t="shared" si="10"/>
        <v/>
      </c>
      <c r="H137" s="43" t="str">
        <f t="shared" si="11"/>
        <v/>
      </c>
      <c r="I137" s="43"/>
      <c r="J137" s="43"/>
      <c r="K137" s="43"/>
      <c r="L137" s="43"/>
      <c r="M137" s="43"/>
      <c r="N137" s="43" t="e">
        <f t="array" ref="N137">INDEX('RAW DATA'!#REF!&amp;'RAW DATA'!$B$2:$B$500, SMALL(IF('DON''T DELETE!'!$B$27='RAW DATA'!$AA$2:$AA$500, ROW('RAW DATA'!$AA$2:$AA$500)-MIN(ROW('RAW DATA'!$AA$2:$AA$500))+1, ""), ROW('DON''T DELETE!'!A110)))</f>
        <v>#NUM!</v>
      </c>
      <c r="O137" s="43" t="e">
        <f>VLOOKUP(N137,Complete!$A$6:$R$499,2,FALSE)</f>
        <v>#NUM!</v>
      </c>
      <c r="P137" s="43" t="e">
        <f>VLOOKUP(N137,Complete!$A$6:$R$499,15,FALSE)</f>
        <v>#NUM!</v>
      </c>
      <c r="Q137" s="43" t="e">
        <f t="array" ref="Q137">INDEX('RAW DATA'!#REF!&amp;'RAW DATA'!$B$2:$B$500, SMALL(IF('DON''T DELETE!'!$C$27='RAW DATA'!$AA$2:$AA$500, ROW('RAW DATA'!$AA$2:$AA$500)-MIN(ROW('RAW DATA'!$AA$2:$AA$500))+1, ""), ROW('DON''T DELETE!'!A110)))</f>
        <v>#NUM!</v>
      </c>
      <c r="R137" s="43" t="e">
        <f>VLOOKUP(Q137,Complete!$A$6:$R$499,2,FALSE)</f>
        <v>#NUM!</v>
      </c>
      <c r="S137" s="43" t="e">
        <f>VLOOKUP(Q137,Complete!$A$6:$R$499,15,FALSE)</f>
        <v>#NUM!</v>
      </c>
      <c r="T137" s="43" t="e">
        <f t="array" ref="T137">INDEX('RAW DATA'!#REF!&amp;'RAW DATA'!$B$2:$B$500, SMALL(IF('DON''T DELETE!'!$D$27='RAW DATA'!$AA$2:$AA$500, ROW('RAW DATA'!$AA$2:$AA$500)-MIN(ROW('RAW DATA'!$AA$2:$AA$500))+1, ""), ROW('DON''T DELETE!'!D110)))</f>
        <v>#NUM!</v>
      </c>
      <c r="U137" s="43" t="e">
        <f>VLOOKUP(T137,Complete!$A$6:$R$499,2,FALSE)</f>
        <v>#NUM!</v>
      </c>
      <c r="V137" s="43" t="e">
        <f>VLOOKUP(T137,Complete!$A$6:$R$499,15,FALSE)</f>
        <v>#NUM!</v>
      </c>
    </row>
    <row r="138" spans="2:22">
      <c r="B138" s="43" t="e">
        <f t="array" ref="B138">INDEX('RAW DATA'!#REF!&amp;'RAW DATA'!$B$2:$B$500, SMALL(IF($B$27='RAW DATA'!$AA$2:$AA$500, ROW('RAW DATA'!$AA$2:$AA$500)-MIN(ROW('RAW DATA'!$AA$2:$AA$500))+1, ""), ROW('DON''T DELETE!'!A111)))</f>
        <v>#NUM!</v>
      </c>
      <c r="C138" s="43" t="e">
        <f t="array" ref="C138">INDEX('RAW DATA'!#REF!&amp;'RAW DATA'!$B$2:$B$500, SMALL(IF($C$27='RAW DATA'!$AA$2:$AA$500, ROW('RAW DATA'!$AA$2:$AA$500)-MIN(ROW('RAW DATA'!$AA$2:$AA$500))+1, ""), ROW('DON''T DELETE!'!B111)))</f>
        <v>#NUM!</v>
      </c>
      <c r="D138" s="43" t="e">
        <f t="array" ref="D138">INDEX('RAW DATA'!#REF!&amp;'RAW DATA'!$B$2:$B$500, SMALL(IF($D$27='RAW DATA'!$AA$2:$AA$500, ROW('RAW DATA'!$AA$2:$AA$500)-MIN(ROW('RAW DATA'!$AA$2:$AA$500))+1, ""), ROW('DON''T DELETE!'!C111)))</f>
        <v>#NUM!</v>
      </c>
      <c r="E138" s="43"/>
      <c r="F138" s="43" t="str">
        <f t="shared" si="9"/>
        <v/>
      </c>
      <c r="G138" s="43" t="str">
        <f t="shared" si="10"/>
        <v/>
      </c>
      <c r="H138" s="43" t="str">
        <f t="shared" si="11"/>
        <v/>
      </c>
      <c r="I138" s="43"/>
      <c r="J138" s="43"/>
      <c r="K138" s="43"/>
      <c r="L138" s="43"/>
      <c r="M138" s="43"/>
      <c r="N138" s="43" t="e">
        <f t="array" ref="N138">INDEX('RAW DATA'!#REF!&amp;'RAW DATA'!$B$2:$B$500, SMALL(IF('DON''T DELETE!'!$B$27='RAW DATA'!$AA$2:$AA$500, ROW('RAW DATA'!$AA$2:$AA$500)-MIN(ROW('RAW DATA'!$AA$2:$AA$500))+1, ""), ROW('DON''T DELETE!'!A111)))</f>
        <v>#NUM!</v>
      </c>
      <c r="O138" s="43" t="e">
        <f>VLOOKUP(N138,Complete!$A$6:$R$499,2,FALSE)</f>
        <v>#NUM!</v>
      </c>
      <c r="P138" s="43" t="e">
        <f>VLOOKUP(N138,Complete!$A$6:$R$499,15,FALSE)</f>
        <v>#NUM!</v>
      </c>
      <c r="Q138" s="43" t="e">
        <f t="array" ref="Q138">INDEX('RAW DATA'!#REF!&amp;'RAW DATA'!$B$2:$B$500, SMALL(IF('DON''T DELETE!'!$C$27='RAW DATA'!$AA$2:$AA$500, ROW('RAW DATA'!$AA$2:$AA$500)-MIN(ROW('RAW DATA'!$AA$2:$AA$500))+1, ""), ROW('DON''T DELETE!'!A111)))</f>
        <v>#NUM!</v>
      </c>
      <c r="R138" s="43" t="e">
        <f>VLOOKUP(Q138,Complete!$A$6:$R$499,2,FALSE)</f>
        <v>#NUM!</v>
      </c>
      <c r="S138" s="43" t="e">
        <f>VLOOKUP(Q138,Complete!$A$6:$R$499,15,FALSE)</f>
        <v>#NUM!</v>
      </c>
      <c r="T138" s="43" t="e">
        <f t="array" ref="T138">INDEX('RAW DATA'!#REF!&amp;'RAW DATA'!$B$2:$B$500, SMALL(IF('DON''T DELETE!'!$D$27='RAW DATA'!$AA$2:$AA$500, ROW('RAW DATA'!$AA$2:$AA$500)-MIN(ROW('RAW DATA'!$AA$2:$AA$500))+1, ""), ROW('DON''T DELETE!'!D111)))</f>
        <v>#NUM!</v>
      </c>
      <c r="U138" s="43" t="e">
        <f>VLOOKUP(T138,Complete!$A$6:$R$499,2,FALSE)</f>
        <v>#NUM!</v>
      </c>
      <c r="V138" s="43" t="e">
        <f>VLOOKUP(T138,Complete!$A$6:$R$499,15,FALSE)</f>
        <v>#NUM!</v>
      </c>
    </row>
    <row r="139" spans="2:22">
      <c r="B139" s="43" t="e">
        <f t="array" ref="B139">INDEX('RAW DATA'!#REF!&amp;'RAW DATA'!$B$2:$B$500, SMALL(IF($B$27='RAW DATA'!$AA$2:$AA$500, ROW('RAW DATA'!$AA$2:$AA$500)-MIN(ROW('RAW DATA'!$AA$2:$AA$500))+1, ""), ROW('DON''T DELETE!'!A112)))</f>
        <v>#NUM!</v>
      </c>
      <c r="C139" s="43" t="e">
        <f t="array" ref="C139">INDEX('RAW DATA'!#REF!&amp;'RAW DATA'!$B$2:$B$500, SMALL(IF($C$27='RAW DATA'!$AA$2:$AA$500, ROW('RAW DATA'!$AA$2:$AA$500)-MIN(ROW('RAW DATA'!$AA$2:$AA$500))+1, ""), ROW('DON''T DELETE!'!B112)))</f>
        <v>#NUM!</v>
      </c>
      <c r="D139" s="43" t="e">
        <f t="array" ref="D139">INDEX('RAW DATA'!#REF!&amp;'RAW DATA'!$B$2:$B$500, SMALL(IF($D$27='RAW DATA'!$AA$2:$AA$500, ROW('RAW DATA'!$AA$2:$AA$500)-MIN(ROW('RAW DATA'!$AA$2:$AA$500))+1, ""), ROW('DON''T DELETE!'!C112)))</f>
        <v>#NUM!</v>
      </c>
      <c r="E139" s="43"/>
      <c r="F139" s="43" t="str">
        <f t="shared" si="9"/>
        <v/>
      </c>
      <c r="G139" s="43" t="str">
        <f t="shared" si="10"/>
        <v/>
      </c>
      <c r="H139" s="43" t="str">
        <f t="shared" si="11"/>
        <v/>
      </c>
      <c r="I139" s="43"/>
      <c r="J139" s="43"/>
      <c r="K139" s="43"/>
      <c r="L139" s="43"/>
      <c r="M139" s="43"/>
      <c r="N139" s="43" t="e">
        <f t="array" ref="N139">INDEX('RAW DATA'!#REF!&amp;'RAW DATA'!$B$2:$B$500, SMALL(IF('DON''T DELETE!'!$B$27='RAW DATA'!$AA$2:$AA$500, ROW('RAW DATA'!$AA$2:$AA$500)-MIN(ROW('RAW DATA'!$AA$2:$AA$500))+1, ""), ROW('DON''T DELETE!'!A112)))</f>
        <v>#NUM!</v>
      </c>
      <c r="O139" s="43" t="e">
        <f>VLOOKUP(N139,Complete!$A$6:$R$499,2,FALSE)</f>
        <v>#NUM!</v>
      </c>
      <c r="P139" s="43" t="e">
        <f>VLOOKUP(N139,Complete!$A$6:$R$499,15,FALSE)</f>
        <v>#NUM!</v>
      </c>
      <c r="Q139" s="43" t="e">
        <f t="array" ref="Q139">INDEX('RAW DATA'!#REF!&amp;'RAW DATA'!$B$2:$B$500, SMALL(IF('DON''T DELETE!'!$C$27='RAW DATA'!$AA$2:$AA$500, ROW('RAW DATA'!$AA$2:$AA$500)-MIN(ROW('RAW DATA'!$AA$2:$AA$500))+1, ""), ROW('DON''T DELETE!'!A112)))</f>
        <v>#NUM!</v>
      </c>
      <c r="R139" s="43" t="e">
        <f>VLOOKUP(Q139,Complete!$A$6:$R$499,2,FALSE)</f>
        <v>#NUM!</v>
      </c>
      <c r="S139" s="43" t="e">
        <f>VLOOKUP(Q139,Complete!$A$6:$R$499,15,FALSE)</f>
        <v>#NUM!</v>
      </c>
      <c r="T139" s="43" t="e">
        <f t="array" ref="T139">INDEX('RAW DATA'!#REF!&amp;'RAW DATA'!$B$2:$B$500, SMALL(IF('DON''T DELETE!'!$D$27='RAW DATA'!$AA$2:$AA$500, ROW('RAW DATA'!$AA$2:$AA$500)-MIN(ROW('RAW DATA'!$AA$2:$AA$500))+1, ""), ROW('DON''T DELETE!'!D112)))</f>
        <v>#NUM!</v>
      </c>
      <c r="U139" s="43" t="e">
        <f>VLOOKUP(T139,Complete!$A$6:$R$499,2,FALSE)</f>
        <v>#NUM!</v>
      </c>
      <c r="V139" s="43" t="e">
        <f>VLOOKUP(T139,Complete!$A$6:$R$499,15,FALSE)</f>
        <v>#NUM!</v>
      </c>
    </row>
    <row r="140" spans="2:22">
      <c r="B140" s="43" t="e">
        <f t="array" ref="B140">INDEX('RAW DATA'!#REF!&amp;'RAW DATA'!$B$2:$B$500, SMALL(IF($B$27='RAW DATA'!$AA$2:$AA$500, ROW('RAW DATA'!$AA$2:$AA$500)-MIN(ROW('RAW DATA'!$AA$2:$AA$500))+1, ""), ROW('DON''T DELETE!'!A113)))</f>
        <v>#NUM!</v>
      </c>
      <c r="C140" s="43" t="e">
        <f t="array" ref="C140">INDEX('RAW DATA'!#REF!&amp;'RAW DATA'!$B$2:$B$500, SMALL(IF($C$27='RAW DATA'!$AA$2:$AA$500, ROW('RAW DATA'!$AA$2:$AA$500)-MIN(ROW('RAW DATA'!$AA$2:$AA$500))+1, ""), ROW('DON''T DELETE!'!B113)))</f>
        <v>#NUM!</v>
      </c>
      <c r="D140" s="43" t="e">
        <f t="array" ref="D140">INDEX('RAW DATA'!#REF!&amp;'RAW DATA'!$B$2:$B$500, SMALL(IF($D$27='RAW DATA'!$AA$2:$AA$500, ROW('RAW DATA'!$AA$2:$AA$500)-MIN(ROW('RAW DATA'!$AA$2:$AA$500))+1, ""), ROW('DON''T DELETE!'!C113)))</f>
        <v>#NUM!</v>
      </c>
      <c r="E140" s="43"/>
      <c r="F140" s="43" t="str">
        <f t="shared" si="9"/>
        <v/>
      </c>
      <c r="G140" s="43" t="str">
        <f t="shared" si="10"/>
        <v/>
      </c>
      <c r="H140" s="43" t="str">
        <f t="shared" si="11"/>
        <v/>
      </c>
      <c r="I140" s="43"/>
      <c r="J140" s="43"/>
      <c r="K140" s="43"/>
      <c r="L140" s="43"/>
      <c r="M140" s="43"/>
      <c r="N140" s="43" t="e">
        <f t="array" ref="N140">INDEX('RAW DATA'!#REF!&amp;'RAW DATA'!$B$2:$B$500, SMALL(IF('DON''T DELETE!'!$B$27='RAW DATA'!$AA$2:$AA$500, ROW('RAW DATA'!$AA$2:$AA$500)-MIN(ROW('RAW DATA'!$AA$2:$AA$500))+1, ""), ROW('DON''T DELETE!'!A113)))</f>
        <v>#NUM!</v>
      </c>
      <c r="O140" s="43" t="e">
        <f>VLOOKUP(N140,Complete!$A$6:$R$499,2,FALSE)</f>
        <v>#NUM!</v>
      </c>
      <c r="P140" s="43" t="e">
        <f>VLOOKUP(N140,Complete!$A$6:$R$499,15,FALSE)</f>
        <v>#NUM!</v>
      </c>
      <c r="Q140" s="43" t="e">
        <f t="array" ref="Q140">INDEX('RAW DATA'!#REF!&amp;'RAW DATA'!$B$2:$B$500, SMALL(IF('DON''T DELETE!'!$C$27='RAW DATA'!$AA$2:$AA$500, ROW('RAW DATA'!$AA$2:$AA$500)-MIN(ROW('RAW DATA'!$AA$2:$AA$500))+1, ""), ROW('DON''T DELETE!'!A113)))</f>
        <v>#NUM!</v>
      </c>
      <c r="R140" s="43" t="e">
        <f>VLOOKUP(Q140,Complete!$A$6:$R$499,2,FALSE)</f>
        <v>#NUM!</v>
      </c>
      <c r="S140" s="43" t="e">
        <f>VLOOKUP(Q140,Complete!$A$6:$R$499,15,FALSE)</f>
        <v>#NUM!</v>
      </c>
      <c r="T140" s="43" t="e">
        <f t="array" ref="T140">INDEX('RAW DATA'!#REF!&amp;'RAW DATA'!$B$2:$B$500, SMALL(IF('DON''T DELETE!'!$D$27='RAW DATA'!$AA$2:$AA$500, ROW('RAW DATA'!$AA$2:$AA$500)-MIN(ROW('RAW DATA'!$AA$2:$AA$500))+1, ""), ROW('DON''T DELETE!'!D113)))</f>
        <v>#NUM!</v>
      </c>
      <c r="U140" s="43" t="e">
        <f>VLOOKUP(T140,Complete!$A$6:$R$499,2,FALSE)</f>
        <v>#NUM!</v>
      </c>
      <c r="V140" s="43" t="e">
        <f>VLOOKUP(T140,Complete!$A$6:$R$499,15,FALSE)</f>
        <v>#NUM!</v>
      </c>
    </row>
    <row r="141" spans="2:22">
      <c r="B141" s="43" t="e">
        <f t="array" ref="B141">INDEX('RAW DATA'!#REF!&amp;'RAW DATA'!$B$2:$B$500, SMALL(IF($B$27='RAW DATA'!$AA$2:$AA$500, ROW('RAW DATA'!$AA$2:$AA$500)-MIN(ROW('RAW DATA'!$AA$2:$AA$500))+1, ""), ROW('DON''T DELETE!'!A114)))</f>
        <v>#NUM!</v>
      </c>
      <c r="C141" s="43" t="e">
        <f t="array" ref="C141">INDEX('RAW DATA'!#REF!&amp;'RAW DATA'!$B$2:$B$500, SMALL(IF($C$27='RAW DATA'!$AA$2:$AA$500, ROW('RAW DATA'!$AA$2:$AA$500)-MIN(ROW('RAW DATA'!$AA$2:$AA$500))+1, ""), ROW('DON''T DELETE!'!B114)))</f>
        <v>#NUM!</v>
      </c>
      <c r="D141" s="43" t="e">
        <f t="array" ref="D141">INDEX('RAW DATA'!#REF!&amp;'RAW DATA'!$B$2:$B$500, SMALL(IF($D$27='RAW DATA'!$AA$2:$AA$500, ROW('RAW DATA'!$AA$2:$AA$500)-MIN(ROW('RAW DATA'!$AA$2:$AA$500))+1, ""), ROW('DON''T DELETE!'!C114)))</f>
        <v>#NUM!</v>
      </c>
      <c r="E141" s="43"/>
      <c r="F141" s="43" t="str">
        <f t="shared" si="9"/>
        <v/>
      </c>
      <c r="G141" s="43" t="str">
        <f t="shared" si="10"/>
        <v/>
      </c>
      <c r="H141" s="43" t="str">
        <f t="shared" si="11"/>
        <v/>
      </c>
      <c r="I141" s="43"/>
      <c r="J141" s="43"/>
      <c r="K141" s="43"/>
      <c r="L141" s="43"/>
      <c r="M141" s="43"/>
      <c r="N141" s="43" t="e">
        <f t="array" ref="N141">INDEX('RAW DATA'!#REF!&amp;'RAW DATA'!$B$2:$B$500, SMALL(IF('DON''T DELETE!'!$B$27='RAW DATA'!$AA$2:$AA$500, ROW('RAW DATA'!$AA$2:$AA$500)-MIN(ROW('RAW DATA'!$AA$2:$AA$500))+1, ""), ROW('DON''T DELETE!'!A114)))</f>
        <v>#NUM!</v>
      </c>
      <c r="O141" s="43" t="e">
        <f>VLOOKUP(N141,Complete!$A$6:$R$499,2,FALSE)</f>
        <v>#NUM!</v>
      </c>
      <c r="P141" s="43" t="e">
        <f>VLOOKUP(N141,Complete!$A$6:$R$499,15,FALSE)</f>
        <v>#NUM!</v>
      </c>
      <c r="Q141" s="43" t="e">
        <f t="array" ref="Q141">INDEX('RAW DATA'!#REF!&amp;'RAW DATA'!$B$2:$B$500, SMALL(IF('DON''T DELETE!'!$C$27='RAW DATA'!$AA$2:$AA$500, ROW('RAW DATA'!$AA$2:$AA$500)-MIN(ROW('RAW DATA'!$AA$2:$AA$500))+1, ""), ROW('DON''T DELETE!'!A114)))</f>
        <v>#NUM!</v>
      </c>
      <c r="R141" s="43" t="e">
        <f>VLOOKUP(Q141,Complete!$A$6:$R$499,2,FALSE)</f>
        <v>#NUM!</v>
      </c>
      <c r="S141" s="43" t="e">
        <f>VLOOKUP(Q141,Complete!$A$6:$R$499,15,FALSE)</f>
        <v>#NUM!</v>
      </c>
      <c r="T141" s="43" t="e">
        <f t="array" ref="T141">INDEX('RAW DATA'!#REF!&amp;'RAW DATA'!$B$2:$B$500, SMALL(IF('DON''T DELETE!'!$D$27='RAW DATA'!$AA$2:$AA$500, ROW('RAW DATA'!$AA$2:$AA$500)-MIN(ROW('RAW DATA'!$AA$2:$AA$500))+1, ""), ROW('DON''T DELETE!'!D114)))</f>
        <v>#NUM!</v>
      </c>
      <c r="U141" s="43" t="e">
        <f>VLOOKUP(T141,Complete!$A$6:$R$499,2,FALSE)</f>
        <v>#NUM!</v>
      </c>
      <c r="V141" s="43" t="e">
        <f>VLOOKUP(T141,Complete!$A$6:$R$499,15,FALSE)</f>
        <v>#NUM!</v>
      </c>
    </row>
    <row r="142" spans="2:22">
      <c r="B142" s="43" t="e">
        <f t="array" ref="B142">INDEX('RAW DATA'!#REF!&amp;'RAW DATA'!$B$2:$B$500, SMALL(IF($B$27='RAW DATA'!$AA$2:$AA$500, ROW('RAW DATA'!$AA$2:$AA$500)-MIN(ROW('RAW DATA'!$AA$2:$AA$500))+1, ""), ROW('DON''T DELETE!'!A115)))</f>
        <v>#NUM!</v>
      </c>
      <c r="C142" s="43" t="e">
        <f t="array" ref="C142">INDEX('RAW DATA'!#REF!&amp;'RAW DATA'!$B$2:$B$500, SMALL(IF($C$27='RAW DATA'!$AA$2:$AA$500, ROW('RAW DATA'!$AA$2:$AA$500)-MIN(ROW('RAW DATA'!$AA$2:$AA$500))+1, ""), ROW('DON''T DELETE!'!B115)))</f>
        <v>#NUM!</v>
      </c>
      <c r="D142" s="43" t="e">
        <f t="array" ref="D142">INDEX('RAW DATA'!#REF!&amp;'RAW DATA'!$B$2:$B$500, SMALL(IF($D$27='RAW DATA'!$AA$2:$AA$500, ROW('RAW DATA'!$AA$2:$AA$500)-MIN(ROW('RAW DATA'!$AA$2:$AA$500))+1, ""), ROW('DON''T DELETE!'!C115)))</f>
        <v>#NUM!</v>
      </c>
      <c r="E142" s="43"/>
      <c r="F142" s="43" t="str">
        <f t="shared" si="9"/>
        <v/>
      </c>
      <c r="G142" s="43" t="str">
        <f t="shared" si="10"/>
        <v/>
      </c>
      <c r="H142" s="43" t="str">
        <f t="shared" si="11"/>
        <v/>
      </c>
      <c r="I142" s="43"/>
      <c r="J142" s="43"/>
      <c r="K142" s="43"/>
      <c r="L142" s="43"/>
      <c r="M142" s="43"/>
      <c r="N142" s="43" t="e">
        <f t="array" ref="N142">INDEX('RAW DATA'!#REF!&amp;'RAW DATA'!$B$2:$B$500, SMALL(IF('DON''T DELETE!'!$B$27='RAW DATA'!$AA$2:$AA$500, ROW('RAW DATA'!$AA$2:$AA$500)-MIN(ROW('RAW DATA'!$AA$2:$AA$500))+1, ""), ROW('DON''T DELETE!'!A115)))</f>
        <v>#NUM!</v>
      </c>
      <c r="O142" s="43" t="e">
        <f>VLOOKUP(N142,Complete!$A$6:$R$499,2,FALSE)</f>
        <v>#NUM!</v>
      </c>
      <c r="P142" s="43" t="e">
        <f>VLOOKUP(N142,Complete!$A$6:$R$499,15,FALSE)</f>
        <v>#NUM!</v>
      </c>
      <c r="Q142" s="43" t="e">
        <f t="array" ref="Q142">INDEX('RAW DATA'!#REF!&amp;'RAW DATA'!$B$2:$B$500, SMALL(IF('DON''T DELETE!'!$C$27='RAW DATA'!$AA$2:$AA$500, ROW('RAW DATA'!$AA$2:$AA$500)-MIN(ROW('RAW DATA'!$AA$2:$AA$500))+1, ""), ROW('DON''T DELETE!'!A115)))</f>
        <v>#NUM!</v>
      </c>
      <c r="R142" s="43" t="e">
        <f>VLOOKUP(Q142,Complete!$A$6:$R$499,2,FALSE)</f>
        <v>#NUM!</v>
      </c>
      <c r="S142" s="43" t="e">
        <f>VLOOKUP(Q142,Complete!$A$6:$R$499,15,FALSE)</f>
        <v>#NUM!</v>
      </c>
      <c r="T142" s="43" t="e">
        <f t="array" ref="T142">INDEX('RAW DATA'!#REF!&amp;'RAW DATA'!$B$2:$B$500, SMALL(IF('DON''T DELETE!'!$D$27='RAW DATA'!$AA$2:$AA$500, ROW('RAW DATA'!$AA$2:$AA$500)-MIN(ROW('RAW DATA'!$AA$2:$AA$500))+1, ""), ROW('DON''T DELETE!'!D115)))</f>
        <v>#NUM!</v>
      </c>
      <c r="U142" s="43" t="e">
        <f>VLOOKUP(T142,Complete!$A$6:$R$499,2,FALSE)</f>
        <v>#NUM!</v>
      </c>
      <c r="V142" s="43" t="e">
        <f>VLOOKUP(T142,Complete!$A$6:$R$499,15,FALSE)</f>
        <v>#NUM!</v>
      </c>
    </row>
    <row r="143" spans="2:22">
      <c r="B143" s="43" t="e">
        <f t="array" ref="B143">INDEX('RAW DATA'!#REF!&amp;'RAW DATA'!$B$2:$B$500, SMALL(IF($B$27='RAW DATA'!$AA$2:$AA$500, ROW('RAW DATA'!$AA$2:$AA$500)-MIN(ROW('RAW DATA'!$AA$2:$AA$500))+1, ""), ROW('DON''T DELETE!'!A116)))</f>
        <v>#NUM!</v>
      </c>
      <c r="C143" s="43" t="e">
        <f t="array" ref="C143">INDEX('RAW DATA'!#REF!&amp;'RAW DATA'!$B$2:$B$500, SMALL(IF($C$27='RAW DATA'!$AA$2:$AA$500, ROW('RAW DATA'!$AA$2:$AA$500)-MIN(ROW('RAW DATA'!$AA$2:$AA$500))+1, ""), ROW('DON''T DELETE!'!B116)))</f>
        <v>#NUM!</v>
      </c>
      <c r="D143" s="43" t="e">
        <f t="array" ref="D143">INDEX('RAW DATA'!#REF!&amp;'RAW DATA'!$B$2:$B$500, SMALL(IF($D$27='RAW DATA'!$AA$2:$AA$500, ROW('RAW DATA'!$AA$2:$AA$500)-MIN(ROW('RAW DATA'!$AA$2:$AA$500))+1, ""), ROW('DON''T DELETE!'!C116)))</f>
        <v>#NUM!</v>
      </c>
      <c r="E143" s="43"/>
      <c r="F143" s="43" t="str">
        <f t="shared" si="9"/>
        <v/>
      </c>
      <c r="G143" s="43" t="str">
        <f t="shared" si="10"/>
        <v/>
      </c>
      <c r="H143" s="43" t="str">
        <f t="shared" si="11"/>
        <v/>
      </c>
      <c r="I143" s="43"/>
      <c r="J143" s="43"/>
      <c r="K143" s="43"/>
      <c r="L143" s="43"/>
      <c r="M143" s="43"/>
      <c r="N143" s="43" t="e">
        <f t="array" ref="N143">INDEX('RAW DATA'!#REF!&amp;'RAW DATA'!$B$2:$B$500, SMALL(IF('DON''T DELETE!'!$B$27='RAW DATA'!$AA$2:$AA$500, ROW('RAW DATA'!$AA$2:$AA$500)-MIN(ROW('RAW DATA'!$AA$2:$AA$500))+1, ""), ROW('DON''T DELETE!'!A116)))</f>
        <v>#NUM!</v>
      </c>
      <c r="O143" s="43" t="e">
        <f>VLOOKUP(N143,Complete!$A$6:$R$499,2,FALSE)</f>
        <v>#NUM!</v>
      </c>
      <c r="P143" s="43" t="e">
        <f>VLOOKUP(N143,Complete!$A$6:$R$499,15,FALSE)</f>
        <v>#NUM!</v>
      </c>
      <c r="Q143" s="43" t="e">
        <f t="array" ref="Q143">INDEX('RAW DATA'!#REF!&amp;'RAW DATA'!$B$2:$B$500, SMALL(IF('DON''T DELETE!'!$C$27='RAW DATA'!$AA$2:$AA$500, ROW('RAW DATA'!$AA$2:$AA$500)-MIN(ROW('RAW DATA'!$AA$2:$AA$500))+1, ""), ROW('DON''T DELETE!'!A116)))</f>
        <v>#NUM!</v>
      </c>
      <c r="R143" s="43" t="e">
        <f>VLOOKUP(Q143,Complete!$A$6:$R$499,2,FALSE)</f>
        <v>#NUM!</v>
      </c>
      <c r="S143" s="43" t="e">
        <f>VLOOKUP(Q143,Complete!$A$6:$R$499,15,FALSE)</f>
        <v>#NUM!</v>
      </c>
      <c r="T143" s="43" t="e">
        <f t="array" ref="T143">INDEX('RAW DATA'!#REF!&amp;'RAW DATA'!$B$2:$B$500, SMALL(IF('DON''T DELETE!'!$D$27='RAW DATA'!$AA$2:$AA$500, ROW('RAW DATA'!$AA$2:$AA$500)-MIN(ROW('RAW DATA'!$AA$2:$AA$500))+1, ""), ROW('DON''T DELETE!'!D116)))</f>
        <v>#NUM!</v>
      </c>
      <c r="U143" s="43" t="e">
        <f>VLOOKUP(T143,Complete!$A$6:$R$499,2,FALSE)</f>
        <v>#NUM!</v>
      </c>
      <c r="V143" s="43" t="e">
        <f>VLOOKUP(T143,Complete!$A$6:$R$499,15,FALSE)</f>
        <v>#NUM!</v>
      </c>
    </row>
    <row r="144" spans="2:22">
      <c r="B144" s="43" t="e">
        <f t="array" ref="B144">INDEX('RAW DATA'!#REF!&amp;'RAW DATA'!$B$2:$B$500, SMALL(IF($B$27='RAW DATA'!$AA$2:$AA$500, ROW('RAW DATA'!$AA$2:$AA$500)-MIN(ROW('RAW DATA'!$AA$2:$AA$500))+1, ""), ROW('DON''T DELETE!'!A117)))</f>
        <v>#NUM!</v>
      </c>
      <c r="C144" s="43" t="e">
        <f t="array" ref="C144">INDEX('RAW DATA'!#REF!&amp;'RAW DATA'!$B$2:$B$500, SMALL(IF($C$27='RAW DATA'!$AA$2:$AA$500, ROW('RAW DATA'!$AA$2:$AA$500)-MIN(ROW('RAW DATA'!$AA$2:$AA$500))+1, ""), ROW('DON''T DELETE!'!B117)))</f>
        <v>#NUM!</v>
      </c>
      <c r="D144" s="43" t="e">
        <f t="array" ref="D144">INDEX('RAW DATA'!#REF!&amp;'RAW DATA'!$B$2:$B$500, SMALL(IF($D$27='RAW DATA'!$AA$2:$AA$500, ROW('RAW DATA'!$AA$2:$AA$500)-MIN(ROW('RAW DATA'!$AA$2:$AA$500))+1, ""), ROW('DON''T DELETE!'!C117)))</f>
        <v>#NUM!</v>
      </c>
      <c r="E144" s="43"/>
      <c r="F144" s="43" t="str">
        <f t="shared" si="9"/>
        <v/>
      </c>
      <c r="G144" s="43" t="str">
        <f t="shared" si="10"/>
        <v/>
      </c>
      <c r="H144" s="43" t="str">
        <f t="shared" si="11"/>
        <v/>
      </c>
      <c r="I144" s="43"/>
      <c r="J144" s="43"/>
      <c r="K144" s="43"/>
      <c r="L144" s="43"/>
      <c r="M144" s="43"/>
      <c r="N144" s="43" t="e">
        <f t="array" ref="N144">INDEX('RAW DATA'!#REF!&amp;'RAW DATA'!$B$2:$B$500, SMALL(IF('DON''T DELETE!'!$B$27='RAW DATA'!$AA$2:$AA$500, ROW('RAW DATA'!$AA$2:$AA$500)-MIN(ROW('RAW DATA'!$AA$2:$AA$500))+1, ""), ROW('DON''T DELETE!'!A117)))</f>
        <v>#NUM!</v>
      </c>
      <c r="O144" s="43" t="e">
        <f>VLOOKUP(N144,Complete!$A$6:$R$499,2,FALSE)</f>
        <v>#NUM!</v>
      </c>
      <c r="P144" s="43" t="e">
        <f>VLOOKUP(N144,Complete!$A$6:$R$499,15,FALSE)</f>
        <v>#NUM!</v>
      </c>
      <c r="Q144" s="43" t="e">
        <f t="array" ref="Q144">INDEX('RAW DATA'!#REF!&amp;'RAW DATA'!$B$2:$B$500, SMALL(IF('DON''T DELETE!'!$C$27='RAW DATA'!$AA$2:$AA$500, ROW('RAW DATA'!$AA$2:$AA$500)-MIN(ROW('RAW DATA'!$AA$2:$AA$500))+1, ""), ROW('DON''T DELETE!'!A117)))</f>
        <v>#NUM!</v>
      </c>
      <c r="R144" s="43" t="e">
        <f>VLOOKUP(Q144,Complete!$A$6:$R$499,2,FALSE)</f>
        <v>#NUM!</v>
      </c>
      <c r="S144" s="43" t="e">
        <f>VLOOKUP(Q144,Complete!$A$6:$R$499,15,FALSE)</f>
        <v>#NUM!</v>
      </c>
      <c r="T144" s="43" t="e">
        <f t="array" ref="T144">INDEX('RAW DATA'!#REF!&amp;'RAW DATA'!$B$2:$B$500, SMALL(IF('DON''T DELETE!'!$D$27='RAW DATA'!$AA$2:$AA$500, ROW('RAW DATA'!$AA$2:$AA$500)-MIN(ROW('RAW DATA'!$AA$2:$AA$500))+1, ""), ROW('DON''T DELETE!'!D117)))</f>
        <v>#NUM!</v>
      </c>
      <c r="U144" s="43" t="e">
        <f>VLOOKUP(T144,Complete!$A$6:$R$499,2,FALSE)</f>
        <v>#NUM!</v>
      </c>
      <c r="V144" s="43" t="e">
        <f>VLOOKUP(T144,Complete!$A$6:$R$499,15,FALSE)</f>
        <v>#NUM!</v>
      </c>
    </row>
    <row r="145" spans="2:22">
      <c r="B145" s="43" t="e">
        <f t="array" ref="B145">INDEX('RAW DATA'!#REF!&amp;'RAW DATA'!$B$2:$B$500, SMALL(IF($B$27='RAW DATA'!$AA$2:$AA$500, ROW('RAW DATA'!$AA$2:$AA$500)-MIN(ROW('RAW DATA'!$AA$2:$AA$500))+1, ""), ROW('DON''T DELETE!'!A118)))</f>
        <v>#NUM!</v>
      </c>
      <c r="C145" s="43" t="e">
        <f t="array" ref="C145">INDEX('RAW DATA'!#REF!&amp;'RAW DATA'!$B$2:$B$500, SMALL(IF($C$27='RAW DATA'!$AA$2:$AA$500, ROW('RAW DATA'!$AA$2:$AA$500)-MIN(ROW('RAW DATA'!$AA$2:$AA$500))+1, ""), ROW('DON''T DELETE!'!B118)))</f>
        <v>#NUM!</v>
      </c>
      <c r="D145" s="43" t="e">
        <f t="array" ref="D145">INDEX('RAW DATA'!#REF!&amp;'RAW DATA'!$B$2:$B$500, SMALL(IF($D$27='RAW DATA'!$AA$2:$AA$500, ROW('RAW DATA'!$AA$2:$AA$500)-MIN(ROW('RAW DATA'!$AA$2:$AA$500))+1, ""), ROW('DON''T DELETE!'!C118)))</f>
        <v>#NUM!</v>
      </c>
      <c r="E145" s="43"/>
      <c r="F145" s="43" t="str">
        <f t="shared" si="9"/>
        <v/>
      </c>
      <c r="G145" s="43" t="str">
        <f t="shared" si="10"/>
        <v/>
      </c>
      <c r="H145" s="43" t="str">
        <f t="shared" si="11"/>
        <v/>
      </c>
      <c r="I145" s="43"/>
      <c r="J145" s="43"/>
      <c r="K145" s="43"/>
      <c r="L145" s="43"/>
      <c r="M145" s="43"/>
      <c r="N145" s="43" t="e">
        <f t="array" ref="N145">INDEX('RAW DATA'!#REF!&amp;'RAW DATA'!$B$2:$B$500, SMALL(IF('DON''T DELETE!'!$B$27='RAW DATA'!$AA$2:$AA$500, ROW('RAW DATA'!$AA$2:$AA$500)-MIN(ROW('RAW DATA'!$AA$2:$AA$500))+1, ""), ROW('DON''T DELETE!'!A118)))</f>
        <v>#NUM!</v>
      </c>
      <c r="O145" s="43" t="e">
        <f>VLOOKUP(N145,Complete!$A$6:$R$499,2,FALSE)</f>
        <v>#NUM!</v>
      </c>
      <c r="P145" s="43" t="e">
        <f>VLOOKUP(N145,Complete!$A$6:$R$499,15,FALSE)</f>
        <v>#NUM!</v>
      </c>
      <c r="Q145" s="43" t="e">
        <f t="array" ref="Q145">INDEX('RAW DATA'!#REF!&amp;'RAW DATA'!$B$2:$B$500, SMALL(IF('DON''T DELETE!'!$C$27='RAW DATA'!$AA$2:$AA$500, ROW('RAW DATA'!$AA$2:$AA$500)-MIN(ROW('RAW DATA'!$AA$2:$AA$500))+1, ""), ROW('DON''T DELETE!'!A118)))</f>
        <v>#NUM!</v>
      </c>
      <c r="R145" s="43" t="e">
        <f>VLOOKUP(Q145,Complete!$A$6:$R$499,2,FALSE)</f>
        <v>#NUM!</v>
      </c>
      <c r="S145" s="43" t="e">
        <f>VLOOKUP(Q145,Complete!$A$6:$R$499,15,FALSE)</f>
        <v>#NUM!</v>
      </c>
      <c r="T145" s="43" t="e">
        <f t="array" ref="T145">INDEX('RAW DATA'!#REF!&amp;'RAW DATA'!$B$2:$B$500, SMALL(IF('DON''T DELETE!'!$D$27='RAW DATA'!$AA$2:$AA$500, ROW('RAW DATA'!$AA$2:$AA$500)-MIN(ROW('RAW DATA'!$AA$2:$AA$500))+1, ""), ROW('DON''T DELETE!'!D118)))</f>
        <v>#NUM!</v>
      </c>
      <c r="U145" s="43" t="e">
        <f>VLOOKUP(T145,Complete!$A$6:$R$499,2,FALSE)</f>
        <v>#NUM!</v>
      </c>
      <c r="V145" s="43" t="e">
        <f>VLOOKUP(T145,Complete!$A$6:$R$499,15,FALSE)</f>
        <v>#NUM!</v>
      </c>
    </row>
    <row r="146" spans="2:22">
      <c r="B146" s="43" t="e">
        <f t="array" ref="B146">INDEX('RAW DATA'!#REF!&amp;'RAW DATA'!$B$2:$B$500, SMALL(IF($B$27='RAW DATA'!$AA$2:$AA$500, ROW('RAW DATA'!$AA$2:$AA$500)-MIN(ROW('RAW DATA'!$AA$2:$AA$500))+1, ""), ROW('DON''T DELETE!'!A119)))</f>
        <v>#NUM!</v>
      </c>
      <c r="C146" s="43" t="e">
        <f t="array" ref="C146">INDEX('RAW DATA'!#REF!&amp;'RAW DATA'!$B$2:$B$500, SMALL(IF($C$27='RAW DATA'!$AA$2:$AA$500, ROW('RAW DATA'!$AA$2:$AA$500)-MIN(ROW('RAW DATA'!$AA$2:$AA$500))+1, ""), ROW('DON''T DELETE!'!B119)))</f>
        <v>#NUM!</v>
      </c>
      <c r="D146" s="43" t="e">
        <f t="array" ref="D146">INDEX('RAW DATA'!#REF!&amp;'RAW DATA'!$B$2:$B$500, SMALL(IF($D$27='RAW DATA'!$AA$2:$AA$500, ROW('RAW DATA'!$AA$2:$AA$500)-MIN(ROW('RAW DATA'!$AA$2:$AA$500))+1, ""), ROW('DON''T DELETE!'!C119)))</f>
        <v>#NUM!</v>
      </c>
      <c r="E146" s="43"/>
      <c r="F146" s="43" t="str">
        <f t="shared" si="9"/>
        <v/>
      </c>
      <c r="G146" s="43" t="str">
        <f t="shared" si="10"/>
        <v/>
      </c>
      <c r="H146" s="43" t="str">
        <f t="shared" si="11"/>
        <v/>
      </c>
      <c r="I146" s="43"/>
      <c r="J146" s="43"/>
      <c r="K146" s="43"/>
      <c r="L146" s="43"/>
      <c r="M146" s="43"/>
      <c r="N146" s="43" t="e">
        <f t="array" ref="N146">INDEX('RAW DATA'!#REF!&amp;'RAW DATA'!$B$2:$B$500, SMALL(IF('DON''T DELETE!'!$B$27='RAW DATA'!$AA$2:$AA$500, ROW('RAW DATA'!$AA$2:$AA$500)-MIN(ROW('RAW DATA'!$AA$2:$AA$500))+1, ""), ROW('DON''T DELETE!'!A119)))</f>
        <v>#NUM!</v>
      </c>
      <c r="O146" s="43" t="e">
        <f>VLOOKUP(N146,Complete!$A$6:$R$499,2,FALSE)</f>
        <v>#NUM!</v>
      </c>
      <c r="P146" s="43" t="e">
        <f>VLOOKUP(N146,Complete!$A$6:$R$499,15,FALSE)</f>
        <v>#NUM!</v>
      </c>
      <c r="Q146" s="43" t="e">
        <f t="array" ref="Q146">INDEX('RAW DATA'!#REF!&amp;'RAW DATA'!$B$2:$B$500, SMALL(IF('DON''T DELETE!'!$C$27='RAW DATA'!$AA$2:$AA$500, ROW('RAW DATA'!$AA$2:$AA$500)-MIN(ROW('RAW DATA'!$AA$2:$AA$500))+1, ""), ROW('DON''T DELETE!'!A119)))</f>
        <v>#NUM!</v>
      </c>
      <c r="R146" s="43" t="e">
        <f>VLOOKUP(Q146,Complete!$A$6:$R$499,2,FALSE)</f>
        <v>#NUM!</v>
      </c>
      <c r="S146" s="43" t="e">
        <f>VLOOKUP(Q146,Complete!$A$6:$R$499,15,FALSE)</f>
        <v>#NUM!</v>
      </c>
      <c r="T146" s="43" t="e">
        <f t="array" ref="T146">INDEX('RAW DATA'!#REF!&amp;'RAW DATA'!$B$2:$B$500, SMALL(IF('DON''T DELETE!'!$D$27='RAW DATA'!$AA$2:$AA$500, ROW('RAW DATA'!$AA$2:$AA$500)-MIN(ROW('RAW DATA'!$AA$2:$AA$500))+1, ""), ROW('DON''T DELETE!'!D119)))</f>
        <v>#NUM!</v>
      </c>
      <c r="U146" s="43" t="e">
        <f>VLOOKUP(T146,Complete!$A$6:$R$499,2,FALSE)</f>
        <v>#NUM!</v>
      </c>
      <c r="V146" s="43" t="e">
        <f>VLOOKUP(T146,Complete!$A$6:$R$499,15,FALSE)</f>
        <v>#NUM!</v>
      </c>
    </row>
    <row r="147" spans="2:22">
      <c r="B147" s="43" t="e">
        <f t="array" ref="B147">INDEX('RAW DATA'!#REF!&amp;'RAW DATA'!$B$2:$B$500, SMALL(IF($B$27='RAW DATA'!$AA$2:$AA$500, ROW('RAW DATA'!$AA$2:$AA$500)-MIN(ROW('RAW DATA'!$AA$2:$AA$500))+1, ""), ROW('DON''T DELETE!'!A120)))</f>
        <v>#NUM!</v>
      </c>
      <c r="C147" s="43" t="e">
        <f t="array" ref="C147">INDEX('RAW DATA'!#REF!&amp;'RAW DATA'!$B$2:$B$500, SMALL(IF($C$27='RAW DATA'!$AA$2:$AA$500, ROW('RAW DATA'!$AA$2:$AA$500)-MIN(ROW('RAW DATA'!$AA$2:$AA$500))+1, ""), ROW('DON''T DELETE!'!B120)))</f>
        <v>#NUM!</v>
      </c>
      <c r="D147" s="43" t="e">
        <f t="array" ref="D147">INDEX('RAW DATA'!#REF!&amp;'RAW DATA'!$B$2:$B$500, SMALL(IF($D$27='RAW DATA'!$AA$2:$AA$500, ROW('RAW DATA'!$AA$2:$AA$500)-MIN(ROW('RAW DATA'!$AA$2:$AA$500))+1, ""), ROW('DON''T DELETE!'!C120)))</f>
        <v>#NUM!</v>
      </c>
      <c r="E147" s="43"/>
      <c r="F147" s="43" t="str">
        <f t="shared" si="9"/>
        <v/>
      </c>
      <c r="G147" s="43" t="str">
        <f t="shared" si="10"/>
        <v/>
      </c>
      <c r="H147" s="43" t="str">
        <f t="shared" si="11"/>
        <v/>
      </c>
      <c r="I147" s="43"/>
      <c r="J147" s="43"/>
      <c r="K147" s="43"/>
      <c r="L147" s="43"/>
      <c r="M147" s="43"/>
      <c r="N147" s="43" t="e">
        <f t="array" ref="N147">INDEX('RAW DATA'!#REF!&amp;'RAW DATA'!$B$2:$B$500, SMALL(IF('DON''T DELETE!'!$B$27='RAW DATA'!$AA$2:$AA$500, ROW('RAW DATA'!$AA$2:$AA$500)-MIN(ROW('RAW DATA'!$AA$2:$AA$500))+1, ""), ROW('DON''T DELETE!'!A120)))</f>
        <v>#NUM!</v>
      </c>
      <c r="O147" s="43" t="e">
        <f>VLOOKUP(N147,Complete!$A$6:$R$499,2,FALSE)</f>
        <v>#NUM!</v>
      </c>
      <c r="P147" s="43" t="e">
        <f>VLOOKUP(N147,Complete!$A$6:$R$499,15,FALSE)</f>
        <v>#NUM!</v>
      </c>
      <c r="Q147" s="43" t="e">
        <f t="array" ref="Q147">INDEX('RAW DATA'!#REF!&amp;'RAW DATA'!$B$2:$B$500, SMALL(IF('DON''T DELETE!'!$C$27='RAW DATA'!$AA$2:$AA$500, ROW('RAW DATA'!$AA$2:$AA$500)-MIN(ROW('RAW DATA'!$AA$2:$AA$500))+1, ""), ROW('DON''T DELETE!'!A120)))</f>
        <v>#NUM!</v>
      </c>
      <c r="R147" s="43" t="e">
        <f>VLOOKUP(Q147,Complete!$A$6:$R$499,2,FALSE)</f>
        <v>#NUM!</v>
      </c>
      <c r="S147" s="43" t="e">
        <f>VLOOKUP(Q147,Complete!$A$6:$R$499,15,FALSE)</f>
        <v>#NUM!</v>
      </c>
      <c r="T147" s="43" t="e">
        <f t="array" ref="T147">INDEX('RAW DATA'!#REF!&amp;'RAW DATA'!$B$2:$B$500, SMALL(IF('DON''T DELETE!'!$D$27='RAW DATA'!$AA$2:$AA$500, ROW('RAW DATA'!$AA$2:$AA$500)-MIN(ROW('RAW DATA'!$AA$2:$AA$500))+1, ""), ROW('DON''T DELETE!'!D120)))</f>
        <v>#NUM!</v>
      </c>
      <c r="U147" s="43" t="e">
        <f>VLOOKUP(T147,Complete!$A$6:$R$499,2,FALSE)</f>
        <v>#NUM!</v>
      </c>
      <c r="V147" s="43" t="e">
        <f>VLOOKUP(T147,Complete!$A$6:$R$499,15,FALSE)</f>
        <v>#NUM!</v>
      </c>
    </row>
    <row r="148" spans="2:22">
      <c r="B148" s="43" t="e">
        <f t="array" ref="B148">INDEX('RAW DATA'!#REF!&amp;'RAW DATA'!$B$2:$B$500, SMALL(IF($B$27='RAW DATA'!$AA$2:$AA$500, ROW('RAW DATA'!$AA$2:$AA$500)-MIN(ROW('RAW DATA'!$AA$2:$AA$500))+1, ""), ROW('DON''T DELETE!'!A121)))</f>
        <v>#NUM!</v>
      </c>
      <c r="C148" s="43" t="e">
        <f t="array" ref="C148">INDEX('RAW DATA'!#REF!&amp;'RAW DATA'!$B$2:$B$500, SMALL(IF($C$27='RAW DATA'!$AA$2:$AA$500, ROW('RAW DATA'!$AA$2:$AA$500)-MIN(ROW('RAW DATA'!$AA$2:$AA$500))+1, ""), ROW('DON''T DELETE!'!B121)))</f>
        <v>#NUM!</v>
      </c>
      <c r="D148" s="43" t="e">
        <f t="array" ref="D148">INDEX('RAW DATA'!#REF!&amp;'RAW DATA'!$B$2:$B$500, SMALL(IF($D$27='RAW DATA'!$AA$2:$AA$500, ROW('RAW DATA'!$AA$2:$AA$500)-MIN(ROW('RAW DATA'!$AA$2:$AA$500))+1, ""), ROW('DON''T DELETE!'!C121)))</f>
        <v>#NUM!</v>
      </c>
      <c r="E148" s="43"/>
      <c r="F148" s="43" t="str">
        <f t="shared" si="9"/>
        <v/>
      </c>
      <c r="G148" s="43" t="str">
        <f t="shared" si="10"/>
        <v/>
      </c>
      <c r="H148" s="43" t="str">
        <f t="shared" si="11"/>
        <v/>
      </c>
      <c r="I148" s="43"/>
      <c r="J148" s="43"/>
      <c r="K148" s="43"/>
      <c r="L148" s="43"/>
      <c r="M148" s="43"/>
      <c r="N148" s="43" t="e">
        <f t="array" ref="N148">INDEX('RAW DATA'!#REF!&amp;'RAW DATA'!$B$2:$B$500, SMALL(IF('DON''T DELETE!'!$B$27='RAW DATA'!$AA$2:$AA$500, ROW('RAW DATA'!$AA$2:$AA$500)-MIN(ROW('RAW DATA'!$AA$2:$AA$500))+1, ""), ROW('DON''T DELETE!'!A121)))</f>
        <v>#NUM!</v>
      </c>
      <c r="O148" s="43" t="e">
        <f>VLOOKUP(N148,Complete!$A$6:$R$499,2,FALSE)</f>
        <v>#NUM!</v>
      </c>
      <c r="P148" s="43" t="e">
        <f>VLOOKUP(N148,Complete!$A$6:$R$499,15,FALSE)</f>
        <v>#NUM!</v>
      </c>
      <c r="Q148" s="43" t="e">
        <f t="array" ref="Q148">INDEX('RAW DATA'!#REF!&amp;'RAW DATA'!$B$2:$B$500, SMALL(IF('DON''T DELETE!'!$C$27='RAW DATA'!$AA$2:$AA$500, ROW('RAW DATA'!$AA$2:$AA$500)-MIN(ROW('RAW DATA'!$AA$2:$AA$500))+1, ""), ROW('DON''T DELETE!'!A121)))</f>
        <v>#NUM!</v>
      </c>
      <c r="R148" s="43" t="e">
        <f>VLOOKUP(Q148,Complete!$A$6:$R$499,2,FALSE)</f>
        <v>#NUM!</v>
      </c>
      <c r="S148" s="43" t="e">
        <f>VLOOKUP(Q148,Complete!$A$6:$R$499,15,FALSE)</f>
        <v>#NUM!</v>
      </c>
      <c r="T148" s="43" t="e">
        <f t="array" ref="T148">INDEX('RAW DATA'!#REF!&amp;'RAW DATA'!$B$2:$B$500, SMALL(IF('DON''T DELETE!'!$D$27='RAW DATA'!$AA$2:$AA$500, ROW('RAW DATA'!$AA$2:$AA$500)-MIN(ROW('RAW DATA'!$AA$2:$AA$500))+1, ""), ROW('DON''T DELETE!'!D121)))</f>
        <v>#NUM!</v>
      </c>
      <c r="U148" s="43" t="e">
        <f>VLOOKUP(T148,Complete!$A$6:$R$499,2,FALSE)</f>
        <v>#NUM!</v>
      </c>
      <c r="V148" s="43" t="e">
        <f>VLOOKUP(T148,Complete!$A$6:$R$499,15,FALSE)</f>
        <v>#NUM!</v>
      </c>
    </row>
    <row r="149" spans="2:22">
      <c r="B149" s="43" t="e">
        <f t="array" ref="B149">INDEX('RAW DATA'!#REF!&amp;'RAW DATA'!$B$2:$B$500, SMALL(IF($B$27='RAW DATA'!$AA$2:$AA$500, ROW('RAW DATA'!$AA$2:$AA$500)-MIN(ROW('RAW DATA'!$AA$2:$AA$500))+1, ""), ROW('DON''T DELETE!'!A122)))</f>
        <v>#NUM!</v>
      </c>
      <c r="C149" s="43" t="e">
        <f t="array" ref="C149">INDEX('RAW DATA'!#REF!&amp;'RAW DATA'!$B$2:$B$500, SMALL(IF($C$27='RAW DATA'!$AA$2:$AA$500, ROW('RAW DATA'!$AA$2:$AA$500)-MIN(ROW('RAW DATA'!$AA$2:$AA$500))+1, ""), ROW('DON''T DELETE!'!B122)))</f>
        <v>#NUM!</v>
      </c>
      <c r="D149" s="43" t="e">
        <f t="array" ref="D149">INDEX('RAW DATA'!#REF!&amp;'RAW DATA'!$B$2:$B$500, SMALL(IF($D$27='RAW DATA'!$AA$2:$AA$500, ROW('RAW DATA'!$AA$2:$AA$500)-MIN(ROW('RAW DATA'!$AA$2:$AA$500))+1, ""), ROW('DON''T DELETE!'!C122)))</f>
        <v>#NUM!</v>
      </c>
      <c r="E149" s="43"/>
      <c r="F149" s="43" t="str">
        <f t="shared" si="9"/>
        <v/>
      </c>
      <c r="G149" s="43" t="str">
        <f t="shared" si="10"/>
        <v/>
      </c>
      <c r="H149" s="43" t="str">
        <f t="shared" si="11"/>
        <v/>
      </c>
      <c r="I149" s="43"/>
      <c r="J149" s="43"/>
      <c r="K149" s="43"/>
      <c r="L149" s="43"/>
      <c r="M149" s="43"/>
      <c r="N149" s="43" t="e">
        <f t="array" ref="N149">INDEX('RAW DATA'!#REF!&amp;'RAW DATA'!$B$2:$B$500, SMALL(IF('DON''T DELETE!'!$B$27='RAW DATA'!$AA$2:$AA$500, ROW('RAW DATA'!$AA$2:$AA$500)-MIN(ROW('RAW DATA'!$AA$2:$AA$500))+1, ""), ROW('DON''T DELETE!'!A122)))</f>
        <v>#NUM!</v>
      </c>
      <c r="O149" s="43" t="e">
        <f>VLOOKUP(N149,Complete!$A$6:$R$499,2,FALSE)</f>
        <v>#NUM!</v>
      </c>
      <c r="P149" s="43" t="e">
        <f>VLOOKUP(N149,Complete!$A$6:$R$499,15,FALSE)</f>
        <v>#NUM!</v>
      </c>
      <c r="Q149" s="43" t="e">
        <f t="array" ref="Q149">INDEX('RAW DATA'!#REF!&amp;'RAW DATA'!$B$2:$B$500, SMALL(IF('DON''T DELETE!'!$C$27='RAW DATA'!$AA$2:$AA$500, ROW('RAW DATA'!$AA$2:$AA$500)-MIN(ROW('RAW DATA'!$AA$2:$AA$500))+1, ""), ROW('DON''T DELETE!'!A122)))</f>
        <v>#NUM!</v>
      </c>
      <c r="R149" s="43" t="e">
        <f>VLOOKUP(Q149,Complete!$A$6:$R$499,2,FALSE)</f>
        <v>#NUM!</v>
      </c>
      <c r="S149" s="43" t="e">
        <f>VLOOKUP(Q149,Complete!$A$6:$R$499,15,FALSE)</f>
        <v>#NUM!</v>
      </c>
      <c r="T149" s="43" t="e">
        <f t="array" ref="T149">INDEX('RAW DATA'!#REF!&amp;'RAW DATA'!$B$2:$B$500, SMALL(IF('DON''T DELETE!'!$D$27='RAW DATA'!$AA$2:$AA$500, ROW('RAW DATA'!$AA$2:$AA$500)-MIN(ROW('RAW DATA'!$AA$2:$AA$500))+1, ""), ROW('DON''T DELETE!'!D122)))</f>
        <v>#NUM!</v>
      </c>
      <c r="U149" s="43" t="e">
        <f>VLOOKUP(T149,Complete!$A$6:$R$499,2,FALSE)</f>
        <v>#NUM!</v>
      </c>
      <c r="V149" s="43" t="e">
        <f>VLOOKUP(T149,Complete!$A$6:$R$499,15,FALSE)</f>
        <v>#NUM!</v>
      </c>
    </row>
    <row r="150" spans="2:22">
      <c r="B150" s="43" t="e">
        <f t="array" ref="B150">INDEX('RAW DATA'!#REF!&amp;'RAW DATA'!$B$2:$B$500, SMALL(IF($B$27='RAW DATA'!$AA$2:$AA$500, ROW('RAW DATA'!$AA$2:$AA$500)-MIN(ROW('RAW DATA'!$AA$2:$AA$500))+1, ""), ROW('DON''T DELETE!'!A123)))</f>
        <v>#NUM!</v>
      </c>
      <c r="C150" s="43" t="e">
        <f t="array" ref="C150">INDEX('RAW DATA'!#REF!&amp;'RAW DATA'!$B$2:$B$500, SMALL(IF($C$27='RAW DATA'!$AA$2:$AA$500, ROW('RAW DATA'!$AA$2:$AA$500)-MIN(ROW('RAW DATA'!$AA$2:$AA$500))+1, ""), ROW('DON''T DELETE!'!B123)))</f>
        <v>#NUM!</v>
      </c>
      <c r="D150" s="43" t="e">
        <f t="array" ref="D150">INDEX('RAW DATA'!#REF!&amp;'RAW DATA'!$B$2:$B$500, SMALL(IF($D$27='RAW DATA'!$AA$2:$AA$500, ROW('RAW DATA'!$AA$2:$AA$500)-MIN(ROW('RAW DATA'!$AA$2:$AA$500))+1, ""), ROW('DON''T DELETE!'!C123)))</f>
        <v>#NUM!</v>
      </c>
      <c r="E150" s="43"/>
      <c r="F150" s="43" t="str">
        <f t="shared" si="9"/>
        <v/>
      </c>
      <c r="G150" s="43" t="str">
        <f t="shared" si="10"/>
        <v/>
      </c>
      <c r="H150" s="43" t="str">
        <f t="shared" si="11"/>
        <v/>
      </c>
      <c r="I150" s="43"/>
      <c r="J150" s="43"/>
      <c r="K150" s="43"/>
      <c r="L150" s="43"/>
      <c r="M150" s="43"/>
      <c r="N150" s="43" t="e">
        <f t="array" ref="N150">INDEX('RAW DATA'!#REF!&amp;'RAW DATA'!$B$2:$B$500, SMALL(IF('DON''T DELETE!'!$B$27='RAW DATA'!$AA$2:$AA$500, ROW('RAW DATA'!$AA$2:$AA$500)-MIN(ROW('RAW DATA'!$AA$2:$AA$500))+1, ""), ROW('DON''T DELETE!'!A123)))</f>
        <v>#NUM!</v>
      </c>
      <c r="O150" s="43" t="e">
        <f>VLOOKUP(N150,Complete!$A$6:$R$499,2,FALSE)</f>
        <v>#NUM!</v>
      </c>
      <c r="P150" s="43" t="e">
        <f>VLOOKUP(N150,Complete!$A$6:$R$499,15,FALSE)</f>
        <v>#NUM!</v>
      </c>
      <c r="Q150" s="43" t="e">
        <f t="array" ref="Q150">INDEX('RAW DATA'!#REF!&amp;'RAW DATA'!$B$2:$B$500, SMALL(IF('DON''T DELETE!'!$C$27='RAW DATA'!$AA$2:$AA$500, ROW('RAW DATA'!$AA$2:$AA$500)-MIN(ROW('RAW DATA'!$AA$2:$AA$500))+1, ""), ROW('DON''T DELETE!'!A123)))</f>
        <v>#NUM!</v>
      </c>
      <c r="R150" s="43" t="e">
        <f>VLOOKUP(Q150,Complete!$A$6:$R$499,2,FALSE)</f>
        <v>#NUM!</v>
      </c>
      <c r="S150" s="43" t="e">
        <f>VLOOKUP(Q150,Complete!$A$6:$R$499,15,FALSE)</f>
        <v>#NUM!</v>
      </c>
      <c r="T150" s="43" t="e">
        <f t="array" ref="T150">INDEX('RAW DATA'!#REF!&amp;'RAW DATA'!$B$2:$B$500, SMALL(IF('DON''T DELETE!'!$D$27='RAW DATA'!$AA$2:$AA$500, ROW('RAW DATA'!$AA$2:$AA$500)-MIN(ROW('RAW DATA'!$AA$2:$AA$500))+1, ""), ROW('DON''T DELETE!'!D123)))</f>
        <v>#NUM!</v>
      </c>
      <c r="U150" s="43" t="e">
        <f>VLOOKUP(T150,Complete!$A$6:$R$499,2,FALSE)</f>
        <v>#NUM!</v>
      </c>
      <c r="V150" s="43" t="e">
        <f>VLOOKUP(T150,Complete!$A$6:$R$499,15,FALSE)</f>
        <v>#NUM!</v>
      </c>
    </row>
    <row r="151" spans="2:22">
      <c r="B151" s="43" t="e">
        <f t="array" ref="B151">INDEX('RAW DATA'!#REF!&amp;'RAW DATA'!$B$2:$B$500, SMALL(IF($B$27='RAW DATA'!$AA$2:$AA$500, ROW('RAW DATA'!$AA$2:$AA$500)-MIN(ROW('RAW DATA'!$AA$2:$AA$500))+1, ""), ROW('DON''T DELETE!'!A124)))</f>
        <v>#NUM!</v>
      </c>
      <c r="C151" s="43" t="e">
        <f t="array" ref="C151">INDEX('RAW DATA'!#REF!&amp;'RAW DATA'!$B$2:$B$500, SMALL(IF($C$27='RAW DATA'!$AA$2:$AA$500, ROW('RAW DATA'!$AA$2:$AA$500)-MIN(ROW('RAW DATA'!$AA$2:$AA$500))+1, ""), ROW('DON''T DELETE!'!B124)))</f>
        <v>#NUM!</v>
      </c>
      <c r="D151" s="43" t="e">
        <f t="array" ref="D151">INDEX('RAW DATA'!#REF!&amp;'RAW DATA'!$B$2:$B$500, SMALL(IF($D$27='RAW DATA'!$AA$2:$AA$500, ROW('RAW DATA'!$AA$2:$AA$500)-MIN(ROW('RAW DATA'!$AA$2:$AA$500))+1, ""), ROW('DON''T DELETE!'!C124)))</f>
        <v>#NUM!</v>
      </c>
      <c r="E151" s="43"/>
      <c r="F151" s="43" t="str">
        <f t="shared" si="9"/>
        <v/>
      </c>
      <c r="G151" s="43" t="str">
        <f t="shared" si="10"/>
        <v/>
      </c>
      <c r="H151" s="43" t="str">
        <f t="shared" si="11"/>
        <v/>
      </c>
      <c r="I151" s="43"/>
      <c r="J151" s="43"/>
      <c r="K151" s="43"/>
      <c r="L151" s="43"/>
      <c r="M151" s="43"/>
      <c r="N151" s="43" t="e">
        <f t="array" ref="N151">INDEX('RAW DATA'!#REF!&amp;'RAW DATA'!$B$2:$B$500, SMALL(IF('DON''T DELETE!'!$B$27='RAW DATA'!$AA$2:$AA$500, ROW('RAW DATA'!$AA$2:$AA$500)-MIN(ROW('RAW DATA'!$AA$2:$AA$500))+1, ""), ROW('DON''T DELETE!'!A124)))</f>
        <v>#NUM!</v>
      </c>
      <c r="O151" s="43" t="e">
        <f>VLOOKUP(N151,Complete!$A$6:$R$499,2,FALSE)</f>
        <v>#NUM!</v>
      </c>
      <c r="P151" s="43" t="e">
        <f>VLOOKUP(N151,Complete!$A$6:$R$499,15,FALSE)</f>
        <v>#NUM!</v>
      </c>
      <c r="Q151" s="43" t="e">
        <f t="array" ref="Q151">INDEX('RAW DATA'!#REF!&amp;'RAW DATA'!$B$2:$B$500, SMALL(IF('DON''T DELETE!'!$C$27='RAW DATA'!$AA$2:$AA$500, ROW('RAW DATA'!$AA$2:$AA$500)-MIN(ROW('RAW DATA'!$AA$2:$AA$500))+1, ""), ROW('DON''T DELETE!'!A124)))</f>
        <v>#NUM!</v>
      </c>
      <c r="R151" s="43" t="e">
        <f>VLOOKUP(Q151,Complete!$A$6:$R$499,2,FALSE)</f>
        <v>#NUM!</v>
      </c>
      <c r="S151" s="43" t="e">
        <f>VLOOKUP(Q151,Complete!$A$6:$R$499,15,FALSE)</f>
        <v>#NUM!</v>
      </c>
      <c r="T151" s="43" t="e">
        <f t="array" ref="T151">INDEX('RAW DATA'!#REF!&amp;'RAW DATA'!$B$2:$B$500, SMALL(IF('DON''T DELETE!'!$D$27='RAW DATA'!$AA$2:$AA$500, ROW('RAW DATA'!$AA$2:$AA$500)-MIN(ROW('RAW DATA'!$AA$2:$AA$500))+1, ""), ROW('DON''T DELETE!'!D124)))</f>
        <v>#NUM!</v>
      </c>
      <c r="U151" s="43" t="e">
        <f>VLOOKUP(T151,Complete!$A$6:$R$499,2,FALSE)</f>
        <v>#NUM!</v>
      </c>
      <c r="V151" s="43" t="e">
        <f>VLOOKUP(T151,Complete!$A$6:$R$499,15,FALSE)</f>
        <v>#NUM!</v>
      </c>
    </row>
    <row r="152" spans="2:22">
      <c r="B152" s="43" t="e">
        <f t="array" ref="B152">INDEX('RAW DATA'!#REF!&amp;'RAW DATA'!$B$2:$B$500, SMALL(IF($B$27='RAW DATA'!$AA$2:$AA$500, ROW('RAW DATA'!$AA$2:$AA$500)-MIN(ROW('RAW DATA'!$AA$2:$AA$500))+1, ""), ROW('DON''T DELETE!'!A125)))</f>
        <v>#NUM!</v>
      </c>
      <c r="C152" s="43" t="e">
        <f t="array" ref="C152">INDEX('RAW DATA'!#REF!&amp;'RAW DATA'!$B$2:$B$500, SMALL(IF($C$27='RAW DATA'!$AA$2:$AA$500, ROW('RAW DATA'!$AA$2:$AA$500)-MIN(ROW('RAW DATA'!$AA$2:$AA$500))+1, ""), ROW('DON''T DELETE!'!B125)))</f>
        <v>#NUM!</v>
      </c>
      <c r="D152" s="43" t="e">
        <f t="array" ref="D152">INDEX('RAW DATA'!#REF!&amp;'RAW DATA'!$B$2:$B$500, SMALL(IF($D$27='RAW DATA'!$AA$2:$AA$500, ROW('RAW DATA'!$AA$2:$AA$500)-MIN(ROW('RAW DATA'!$AA$2:$AA$500))+1, ""), ROW('DON''T DELETE!'!C125)))</f>
        <v>#NUM!</v>
      </c>
      <c r="E152" s="43"/>
      <c r="F152" s="43" t="str">
        <f t="shared" si="9"/>
        <v/>
      </c>
      <c r="G152" s="43" t="str">
        <f t="shared" si="10"/>
        <v/>
      </c>
      <c r="H152" s="43" t="str">
        <f t="shared" si="11"/>
        <v/>
      </c>
      <c r="I152" s="43"/>
      <c r="J152" s="43"/>
      <c r="K152" s="43"/>
      <c r="L152" s="43"/>
      <c r="M152" s="43"/>
      <c r="N152" s="43" t="e">
        <f t="array" ref="N152">INDEX('RAW DATA'!#REF!&amp;'RAW DATA'!$B$2:$B$500, SMALL(IF('DON''T DELETE!'!$B$27='RAW DATA'!$AA$2:$AA$500, ROW('RAW DATA'!$AA$2:$AA$500)-MIN(ROW('RAW DATA'!$AA$2:$AA$500))+1, ""), ROW('DON''T DELETE!'!A125)))</f>
        <v>#NUM!</v>
      </c>
      <c r="O152" s="43" t="e">
        <f>VLOOKUP(N152,Complete!$A$6:$R$499,2,FALSE)</f>
        <v>#NUM!</v>
      </c>
      <c r="P152" s="43" t="e">
        <f>VLOOKUP(N152,Complete!$A$6:$R$499,15,FALSE)</f>
        <v>#NUM!</v>
      </c>
      <c r="Q152" s="43" t="e">
        <f t="array" ref="Q152">INDEX('RAW DATA'!#REF!&amp;'RAW DATA'!$B$2:$B$500, SMALL(IF('DON''T DELETE!'!$C$27='RAW DATA'!$AA$2:$AA$500, ROW('RAW DATA'!$AA$2:$AA$500)-MIN(ROW('RAW DATA'!$AA$2:$AA$500))+1, ""), ROW('DON''T DELETE!'!A125)))</f>
        <v>#NUM!</v>
      </c>
      <c r="R152" s="43" t="e">
        <f>VLOOKUP(Q152,Complete!$A$6:$R$499,2,FALSE)</f>
        <v>#NUM!</v>
      </c>
      <c r="S152" s="43" t="e">
        <f>VLOOKUP(Q152,Complete!$A$6:$R$499,15,FALSE)</f>
        <v>#NUM!</v>
      </c>
      <c r="T152" s="43" t="e">
        <f t="array" ref="T152">INDEX('RAW DATA'!#REF!&amp;'RAW DATA'!$B$2:$B$500, SMALL(IF('DON''T DELETE!'!$D$27='RAW DATA'!$AA$2:$AA$500, ROW('RAW DATA'!$AA$2:$AA$500)-MIN(ROW('RAW DATA'!$AA$2:$AA$500))+1, ""), ROW('DON''T DELETE!'!D125)))</f>
        <v>#NUM!</v>
      </c>
      <c r="U152" s="43" t="e">
        <f>VLOOKUP(T152,Complete!$A$6:$R$499,2,FALSE)</f>
        <v>#NUM!</v>
      </c>
      <c r="V152" s="43" t="e">
        <f>VLOOKUP(T152,Complete!$A$6:$R$499,15,FALSE)</f>
        <v>#NUM!</v>
      </c>
    </row>
    <row r="153" spans="2:22">
      <c r="B153" s="43" t="e">
        <f t="array" ref="B153">INDEX('RAW DATA'!#REF!&amp;'RAW DATA'!$B$2:$B$500, SMALL(IF($B$27='RAW DATA'!$AA$2:$AA$500, ROW('RAW DATA'!$AA$2:$AA$500)-MIN(ROW('RAW DATA'!$AA$2:$AA$500))+1, ""), ROW('DON''T DELETE!'!A126)))</f>
        <v>#NUM!</v>
      </c>
      <c r="C153" s="43" t="e">
        <f t="array" ref="C153">INDEX('RAW DATA'!#REF!&amp;'RAW DATA'!$B$2:$B$500, SMALL(IF($C$27='RAW DATA'!$AA$2:$AA$500, ROW('RAW DATA'!$AA$2:$AA$500)-MIN(ROW('RAW DATA'!$AA$2:$AA$500))+1, ""), ROW('DON''T DELETE!'!B126)))</f>
        <v>#NUM!</v>
      </c>
      <c r="D153" s="43" t="e">
        <f t="array" ref="D153">INDEX('RAW DATA'!#REF!&amp;'RAW DATA'!$B$2:$B$500, SMALL(IF($D$27='RAW DATA'!$AA$2:$AA$500, ROW('RAW DATA'!$AA$2:$AA$500)-MIN(ROW('RAW DATA'!$AA$2:$AA$500))+1, ""), ROW('DON''T DELETE!'!C126)))</f>
        <v>#NUM!</v>
      </c>
      <c r="E153" s="43"/>
      <c r="F153" s="43" t="str">
        <f t="shared" si="9"/>
        <v/>
      </c>
      <c r="G153" s="43" t="str">
        <f t="shared" si="10"/>
        <v/>
      </c>
      <c r="H153" s="43" t="str">
        <f t="shared" si="11"/>
        <v/>
      </c>
      <c r="I153" s="43"/>
      <c r="J153" s="43"/>
      <c r="K153" s="43"/>
      <c r="L153" s="43"/>
      <c r="M153" s="43"/>
      <c r="N153" s="43" t="e">
        <f t="array" ref="N153">INDEX('RAW DATA'!#REF!&amp;'RAW DATA'!$B$2:$B$500, SMALL(IF('DON''T DELETE!'!$B$27='RAW DATA'!$AA$2:$AA$500, ROW('RAW DATA'!$AA$2:$AA$500)-MIN(ROW('RAW DATA'!$AA$2:$AA$500))+1, ""), ROW('DON''T DELETE!'!A126)))</f>
        <v>#NUM!</v>
      </c>
      <c r="O153" s="43" t="e">
        <f>VLOOKUP(N153,Complete!$A$6:$R$499,2,FALSE)</f>
        <v>#NUM!</v>
      </c>
      <c r="P153" s="43" t="e">
        <f>VLOOKUP(N153,Complete!$A$6:$R$499,15,FALSE)</f>
        <v>#NUM!</v>
      </c>
      <c r="Q153" s="43" t="e">
        <f t="array" ref="Q153">INDEX('RAW DATA'!#REF!&amp;'RAW DATA'!$B$2:$B$500, SMALL(IF('DON''T DELETE!'!$C$27='RAW DATA'!$AA$2:$AA$500, ROW('RAW DATA'!$AA$2:$AA$500)-MIN(ROW('RAW DATA'!$AA$2:$AA$500))+1, ""), ROW('DON''T DELETE!'!A126)))</f>
        <v>#NUM!</v>
      </c>
      <c r="R153" s="43" t="e">
        <f>VLOOKUP(Q153,Complete!$A$6:$R$499,2,FALSE)</f>
        <v>#NUM!</v>
      </c>
      <c r="S153" s="43" t="e">
        <f>VLOOKUP(Q153,Complete!$A$6:$R$499,15,FALSE)</f>
        <v>#NUM!</v>
      </c>
      <c r="T153" s="43" t="e">
        <f t="array" ref="T153">INDEX('RAW DATA'!#REF!&amp;'RAW DATA'!$B$2:$B$500, SMALL(IF('DON''T DELETE!'!$D$27='RAW DATA'!$AA$2:$AA$500, ROW('RAW DATA'!$AA$2:$AA$500)-MIN(ROW('RAW DATA'!$AA$2:$AA$500))+1, ""), ROW('DON''T DELETE!'!D126)))</f>
        <v>#NUM!</v>
      </c>
      <c r="U153" s="43" t="e">
        <f>VLOOKUP(T153,Complete!$A$6:$R$499,2,FALSE)</f>
        <v>#NUM!</v>
      </c>
      <c r="V153" s="43" t="e">
        <f>VLOOKUP(T153,Complete!$A$6:$R$499,15,FALSE)</f>
        <v>#NUM!</v>
      </c>
    </row>
    <row r="154" spans="2:22">
      <c r="B154" s="43" t="e">
        <f t="array" ref="B154">INDEX('RAW DATA'!#REF!&amp;'RAW DATA'!$B$2:$B$500, SMALL(IF($B$27='RAW DATA'!$AA$2:$AA$500, ROW('RAW DATA'!$AA$2:$AA$500)-MIN(ROW('RAW DATA'!$AA$2:$AA$500))+1, ""), ROW('DON''T DELETE!'!A127)))</f>
        <v>#NUM!</v>
      </c>
      <c r="C154" s="43" t="e">
        <f t="array" ref="C154">INDEX('RAW DATA'!#REF!&amp;'RAW DATA'!$B$2:$B$500, SMALL(IF($C$27='RAW DATA'!$AA$2:$AA$500, ROW('RAW DATA'!$AA$2:$AA$500)-MIN(ROW('RAW DATA'!$AA$2:$AA$500))+1, ""), ROW('DON''T DELETE!'!B127)))</f>
        <v>#NUM!</v>
      </c>
      <c r="D154" s="43" t="e">
        <f t="array" ref="D154">INDEX('RAW DATA'!#REF!&amp;'RAW DATA'!$B$2:$B$500, SMALL(IF($D$27='RAW DATA'!$AA$2:$AA$500, ROW('RAW DATA'!$AA$2:$AA$500)-MIN(ROW('RAW DATA'!$AA$2:$AA$500))+1, ""), ROW('DON''T DELETE!'!C127)))</f>
        <v>#NUM!</v>
      </c>
      <c r="E154" s="43"/>
      <c r="F154" s="43" t="str">
        <f t="shared" si="9"/>
        <v/>
      </c>
      <c r="G154" s="43" t="str">
        <f t="shared" si="10"/>
        <v/>
      </c>
      <c r="H154" s="43" t="str">
        <f t="shared" si="11"/>
        <v/>
      </c>
      <c r="I154" s="43"/>
      <c r="J154" s="43"/>
      <c r="K154" s="43"/>
      <c r="L154" s="43"/>
      <c r="M154" s="43"/>
      <c r="N154" s="43" t="e">
        <f t="array" ref="N154">INDEX('RAW DATA'!#REF!&amp;'RAW DATA'!$B$2:$B$500, SMALL(IF('DON''T DELETE!'!$B$27='RAW DATA'!$AA$2:$AA$500, ROW('RAW DATA'!$AA$2:$AA$500)-MIN(ROW('RAW DATA'!$AA$2:$AA$500))+1, ""), ROW('DON''T DELETE!'!A127)))</f>
        <v>#NUM!</v>
      </c>
      <c r="O154" s="43" t="e">
        <f>VLOOKUP(N154,Complete!$A$6:$R$499,2,FALSE)</f>
        <v>#NUM!</v>
      </c>
      <c r="P154" s="43" t="e">
        <f>VLOOKUP(N154,Complete!$A$6:$R$499,15,FALSE)</f>
        <v>#NUM!</v>
      </c>
      <c r="Q154" s="43" t="e">
        <f t="array" ref="Q154">INDEX('RAW DATA'!#REF!&amp;'RAW DATA'!$B$2:$B$500, SMALL(IF('DON''T DELETE!'!$C$27='RAW DATA'!$AA$2:$AA$500, ROW('RAW DATA'!$AA$2:$AA$500)-MIN(ROW('RAW DATA'!$AA$2:$AA$500))+1, ""), ROW('DON''T DELETE!'!A127)))</f>
        <v>#NUM!</v>
      </c>
      <c r="R154" s="43" t="e">
        <f>VLOOKUP(Q154,Complete!$A$6:$R$499,2,FALSE)</f>
        <v>#NUM!</v>
      </c>
      <c r="S154" s="43" t="e">
        <f>VLOOKUP(Q154,Complete!$A$6:$R$499,15,FALSE)</f>
        <v>#NUM!</v>
      </c>
      <c r="T154" s="43" t="e">
        <f t="array" ref="T154">INDEX('RAW DATA'!#REF!&amp;'RAW DATA'!$B$2:$B$500, SMALL(IF('DON''T DELETE!'!$D$27='RAW DATA'!$AA$2:$AA$500, ROW('RAW DATA'!$AA$2:$AA$500)-MIN(ROW('RAW DATA'!$AA$2:$AA$500))+1, ""), ROW('DON''T DELETE!'!D127)))</f>
        <v>#NUM!</v>
      </c>
      <c r="U154" s="43" t="e">
        <f>VLOOKUP(T154,Complete!$A$6:$R$499,2,FALSE)</f>
        <v>#NUM!</v>
      </c>
      <c r="V154" s="43" t="e">
        <f>VLOOKUP(T154,Complete!$A$6:$R$499,15,FALSE)</f>
        <v>#NUM!</v>
      </c>
    </row>
    <row r="155" spans="2:22">
      <c r="B155" s="43" t="e">
        <f t="array" ref="B155">INDEX('RAW DATA'!#REF!&amp;'RAW DATA'!$B$2:$B$500, SMALL(IF($B$27='RAW DATA'!$AA$2:$AA$500, ROW('RAW DATA'!$AA$2:$AA$500)-MIN(ROW('RAW DATA'!$AA$2:$AA$500))+1, ""), ROW('DON''T DELETE!'!A128)))</f>
        <v>#NUM!</v>
      </c>
      <c r="C155" s="43" t="e">
        <f t="array" ref="C155">INDEX('RAW DATA'!#REF!&amp;'RAW DATA'!$B$2:$B$500, SMALL(IF($C$27='RAW DATA'!$AA$2:$AA$500, ROW('RAW DATA'!$AA$2:$AA$500)-MIN(ROW('RAW DATA'!$AA$2:$AA$500))+1, ""), ROW('DON''T DELETE!'!B128)))</f>
        <v>#NUM!</v>
      </c>
      <c r="D155" s="43" t="e">
        <f t="array" ref="D155">INDEX('RAW DATA'!#REF!&amp;'RAW DATA'!$B$2:$B$500, SMALL(IF($D$27='RAW DATA'!$AA$2:$AA$500, ROW('RAW DATA'!$AA$2:$AA$500)-MIN(ROW('RAW DATA'!$AA$2:$AA$500))+1, ""), ROW('DON''T DELETE!'!C128)))</f>
        <v>#NUM!</v>
      </c>
      <c r="E155" s="43"/>
      <c r="F155" s="43" t="str">
        <f t="shared" si="9"/>
        <v/>
      </c>
      <c r="G155" s="43" t="str">
        <f t="shared" si="10"/>
        <v/>
      </c>
      <c r="H155" s="43" t="str">
        <f t="shared" si="11"/>
        <v/>
      </c>
      <c r="I155" s="43"/>
      <c r="J155" s="43"/>
      <c r="K155" s="43"/>
      <c r="L155" s="43"/>
      <c r="M155" s="43"/>
      <c r="N155" s="43" t="e">
        <f t="array" ref="N155">INDEX('RAW DATA'!#REF!&amp;'RAW DATA'!$B$2:$B$500, SMALL(IF('DON''T DELETE!'!$B$27='RAW DATA'!$AA$2:$AA$500, ROW('RAW DATA'!$AA$2:$AA$500)-MIN(ROW('RAW DATA'!$AA$2:$AA$500))+1, ""), ROW('DON''T DELETE!'!A128)))</f>
        <v>#NUM!</v>
      </c>
      <c r="O155" s="43" t="e">
        <f>VLOOKUP(N155,Complete!$A$6:$R$499,2,FALSE)</f>
        <v>#NUM!</v>
      </c>
      <c r="P155" s="43" t="e">
        <f>VLOOKUP(N155,Complete!$A$6:$R$499,15,FALSE)</f>
        <v>#NUM!</v>
      </c>
      <c r="Q155" s="43" t="e">
        <f t="array" ref="Q155">INDEX('RAW DATA'!#REF!&amp;'RAW DATA'!$B$2:$B$500, SMALL(IF('DON''T DELETE!'!$C$27='RAW DATA'!$AA$2:$AA$500, ROW('RAW DATA'!$AA$2:$AA$500)-MIN(ROW('RAW DATA'!$AA$2:$AA$500))+1, ""), ROW('DON''T DELETE!'!A128)))</f>
        <v>#NUM!</v>
      </c>
      <c r="R155" s="43" t="e">
        <f>VLOOKUP(Q155,Complete!$A$6:$R$499,2,FALSE)</f>
        <v>#NUM!</v>
      </c>
      <c r="S155" s="43" t="e">
        <f>VLOOKUP(Q155,Complete!$A$6:$R$499,15,FALSE)</f>
        <v>#NUM!</v>
      </c>
      <c r="T155" s="43" t="e">
        <f t="array" ref="T155">INDEX('RAW DATA'!#REF!&amp;'RAW DATA'!$B$2:$B$500, SMALL(IF('DON''T DELETE!'!$D$27='RAW DATA'!$AA$2:$AA$500, ROW('RAW DATA'!$AA$2:$AA$500)-MIN(ROW('RAW DATA'!$AA$2:$AA$500))+1, ""), ROW('DON''T DELETE!'!D128)))</f>
        <v>#NUM!</v>
      </c>
      <c r="U155" s="43" t="e">
        <f>VLOOKUP(T155,Complete!$A$6:$R$499,2,FALSE)</f>
        <v>#NUM!</v>
      </c>
      <c r="V155" s="43" t="e">
        <f>VLOOKUP(T155,Complete!$A$6:$R$499,15,FALSE)</f>
        <v>#NUM!</v>
      </c>
    </row>
    <row r="156" spans="2:22">
      <c r="B156" s="43" t="e">
        <f t="array" ref="B156">INDEX('RAW DATA'!#REF!&amp;'RAW DATA'!$B$2:$B$500, SMALL(IF($B$27='RAW DATA'!$AA$2:$AA$500, ROW('RAW DATA'!$AA$2:$AA$500)-MIN(ROW('RAW DATA'!$AA$2:$AA$500))+1, ""), ROW('DON''T DELETE!'!A129)))</f>
        <v>#NUM!</v>
      </c>
      <c r="C156" s="43" t="e">
        <f t="array" ref="C156">INDEX('RAW DATA'!#REF!&amp;'RAW DATA'!$B$2:$B$500, SMALL(IF($C$27='RAW DATA'!$AA$2:$AA$500, ROW('RAW DATA'!$AA$2:$AA$500)-MIN(ROW('RAW DATA'!$AA$2:$AA$500))+1, ""), ROW('DON''T DELETE!'!B129)))</f>
        <v>#NUM!</v>
      </c>
      <c r="D156" s="43" t="e">
        <f t="array" ref="D156">INDEX('RAW DATA'!#REF!&amp;'RAW DATA'!$B$2:$B$500, SMALL(IF($D$27='RAW DATA'!$AA$2:$AA$500, ROW('RAW DATA'!$AA$2:$AA$500)-MIN(ROW('RAW DATA'!$AA$2:$AA$500))+1, ""), ROW('DON''T DELETE!'!C129)))</f>
        <v>#NUM!</v>
      </c>
      <c r="E156" s="43"/>
      <c r="F156" s="43" t="str">
        <f t="shared" si="9"/>
        <v/>
      </c>
      <c r="G156" s="43" t="str">
        <f t="shared" si="10"/>
        <v/>
      </c>
      <c r="H156" s="43" t="str">
        <f t="shared" si="11"/>
        <v/>
      </c>
      <c r="I156" s="43"/>
      <c r="J156" s="43"/>
      <c r="K156" s="43"/>
      <c r="L156" s="43"/>
      <c r="M156" s="43"/>
      <c r="N156" s="43" t="e">
        <f t="array" ref="N156">INDEX('RAW DATA'!#REF!&amp;'RAW DATA'!$B$2:$B$500, SMALL(IF('DON''T DELETE!'!$B$27='RAW DATA'!$AA$2:$AA$500, ROW('RAW DATA'!$AA$2:$AA$500)-MIN(ROW('RAW DATA'!$AA$2:$AA$500))+1, ""), ROW('DON''T DELETE!'!A129)))</f>
        <v>#NUM!</v>
      </c>
      <c r="O156" s="43" t="e">
        <f>VLOOKUP(N156,Complete!$A$6:$R$499,2,FALSE)</f>
        <v>#NUM!</v>
      </c>
      <c r="P156" s="43" t="e">
        <f>VLOOKUP(N156,Complete!$A$6:$R$499,15,FALSE)</f>
        <v>#NUM!</v>
      </c>
      <c r="Q156" s="43" t="e">
        <f t="array" ref="Q156">INDEX('RAW DATA'!#REF!&amp;'RAW DATA'!$B$2:$B$500, SMALL(IF('DON''T DELETE!'!$C$27='RAW DATA'!$AA$2:$AA$500, ROW('RAW DATA'!$AA$2:$AA$500)-MIN(ROW('RAW DATA'!$AA$2:$AA$500))+1, ""), ROW('DON''T DELETE!'!A129)))</f>
        <v>#NUM!</v>
      </c>
      <c r="R156" s="43" t="e">
        <f>VLOOKUP(Q156,Complete!$A$6:$R$499,2,FALSE)</f>
        <v>#NUM!</v>
      </c>
      <c r="S156" s="43" t="e">
        <f>VLOOKUP(Q156,Complete!$A$6:$R$499,15,FALSE)</f>
        <v>#NUM!</v>
      </c>
      <c r="T156" s="43" t="e">
        <f t="array" ref="T156">INDEX('RAW DATA'!#REF!&amp;'RAW DATA'!$B$2:$B$500, SMALL(IF('DON''T DELETE!'!$D$27='RAW DATA'!$AA$2:$AA$500, ROW('RAW DATA'!$AA$2:$AA$500)-MIN(ROW('RAW DATA'!$AA$2:$AA$500))+1, ""), ROW('DON''T DELETE!'!D129)))</f>
        <v>#NUM!</v>
      </c>
      <c r="U156" s="43" t="e">
        <f>VLOOKUP(T156,Complete!$A$6:$R$499,2,FALSE)</f>
        <v>#NUM!</v>
      </c>
      <c r="V156" s="43" t="e">
        <f>VLOOKUP(T156,Complete!$A$6:$R$499,15,FALSE)</f>
        <v>#NUM!</v>
      </c>
    </row>
    <row r="157" spans="2:22">
      <c r="B157" s="43" t="e">
        <f t="array" ref="B157">INDEX('RAW DATA'!#REF!&amp;'RAW DATA'!$B$2:$B$500, SMALL(IF($B$27='RAW DATA'!$AA$2:$AA$500, ROW('RAW DATA'!$AA$2:$AA$500)-MIN(ROW('RAW DATA'!$AA$2:$AA$500))+1, ""), ROW('DON''T DELETE!'!A130)))</f>
        <v>#NUM!</v>
      </c>
      <c r="C157" s="43" t="e">
        <f t="array" ref="C157">INDEX('RAW DATA'!#REF!&amp;'RAW DATA'!$B$2:$B$500, SMALL(IF($C$27='RAW DATA'!$AA$2:$AA$500, ROW('RAW DATA'!$AA$2:$AA$500)-MIN(ROW('RAW DATA'!$AA$2:$AA$500))+1, ""), ROW('DON''T DELETE!'!B130)))</f>
        <v>#NUM!</v>
      </c>
      <c r="D157" s="43" t="e">
        <f t="array" ref="D157">INDEX('RAW DATA'!#REF!&amp;'RAW DATA'!$B$2:$B$500, SMALL(IF($D$27='RAW DATA'!$AA$2:$AA$500, ROW('RAW DATA'!$AA$2:$AA$500)-MIN(ROW('RAW DATA'!$AA$2:$AA$500))+1, ""), ROW('DON''T DELETE!'!C130)))</f>
        <v>#NUM!</v>
      </c>
      <c r="E157" s="43"/>
      <c r="F157" s="43" t="str">
        <f t="shared" si="9"/>
        <v/>
      </c>
      <c r="G157" s="43" t="str">
        <f t="shared" si="10"/>
        <v/>
      </c>
      <c r="H157" s="43" t="str">
        <f t="shared" si="11"/>
        <v/>
      </c>
      <c r="I157" s="43"/>
      <c r="J157" s="43"/>
      <c r="K157" s="43"/>
      <c r="L157" s="43"/>
      <c r="M157" s="43"/>
      <c r="N157" s="43" t="e">
        <f t="array" ref="N157">INDEX('RAW DATA'!#REF!&amp;'RAW DATA'!$B$2:$B$500, SMALL(IF('DON''T DELETE!'!$B$27='RAW DATA'!$AA$2:$AA$500, ROW('RAW DATA'!$AA$2:$AA$500)-MIN(ROW('RAW DATA'!$AA$2:$AA$500))+1, ""), ROW('DON''T DELETE!'!A130)))</f>
        <v>#NUM!</v>
      </c>
      <c r="O157" s="43" t="e">
        <f>VLOOKUP(N157,Complete!$A$6:$R$499,2,FALSE)</f>
        <v>#NUM!</v>
      </c>
      <c r="P157" s="43" t="e">
        <f>VLOOKUP(N157,Complete!$A$6:$R$499,15,FALSE)</f>
        <v>#NUM!</v>
      </c>
      <c r="Q157" s="43" t="e">
        <f t="array" ref="Q157">INDEX('RAW DATA'!#REF!&amp;'RAW DATA'!$B$2:$B$500, SMALL(IF('DON''T DELETE!'!$C$27='RAW DATA'!$AA$2:$AA$500, ROW('RAW DATA'!$AA$2:$AA$500)-MIN(ROW('RAW DATA'!$AA$2:$AA$500))+1, ""), ROW('DON''T DELETE!'!A130)))</f>
        <v>#NUM!</v>
      </c>
      <c r="R157" s="43" t="e">
        <f>VLOOKUP(Q157,Complete!$A$6:$R$499,2,FALSE)</f>
        <v>#NUM!</v>
      </c>
      <c r="S157" s="43" t="e">
        <f>VLOOKUP(Q157,Complete!$A$6:$R$499,15,FALSE)</f>
        <v>#NUM!</v>
      </c>
      <c r="T157" s="43" t="e">
        <f t="array" ref="T157">INDEX('RAW DATA'!#REF!&amp;'RAW DATA'!$B$2:$B$500, SMALL(IF('DON''T DELETE!'!$D$27='RAW DATA'!$AA$2:$AA$500, ROW('RAW DATA'!$AA$2:$AA$500)-MIN(ROW('RAW DATA'!$AA$2:$AA$500))+1, ""), ROW('DON''T DELETE!'!D130)))</f>
        <v>#NUM!</v>
      </c>
      <c r="U157" s="43" t="e">
        <f>VLOOKUP(T157,Complete!$A$6:$R$499,2,FALSE)</f>
        <v>#NUM!</v>
      </c>
      <c r="V157" s="43" t="e">
        <f>VLOOKUP(T157,Complete!$A$6:$R$499,15,FALSE)</f>
        <v>#NUM!</v>
      </c>
    </row>
    <row r="158" spans="2:22">
      <c r="B158" s="43" t="e">
        <f t="array" ref="B158">INDEX('RAW DATA'!#REF!&amp;'RAW DATA'!$B$2:$B$500, SMALL(IF($B$27='RAW DATA'!$AA$2:$AA$500, ROW('RAW DATA'!$AA$2:$AA$500)-MIN(ROW('RAW DATA'!$AA$2:$AA$500))+1, ""), ROW('DON''T DELETE!'!A131)))</f>
        <v>#NUM!</v>
      </c>
      <c r="C158" s="43" t="e">
        <f t="array" ref="C158">INDEX('RAW DATA'!#REF!&amp;'RAW DATA'!$B$2:$B$500, SMALL(IF($C$27='RAW DATA'!$AA$2:$AA$500, ROW('RAW DATA'!$AA$2:$AA$500)-MIN(ROW('RAW DATA'!$AA$2:$AA$500))+1, ""), ROW('DON''T DELETE!'!B131)))</f>
        <v>#NUM!</v>
      </c>
      <c r="D158" s="43" t="e">
        <f t="array" ref="D158">INDEX('RAW DATA'!#REF!&amp;'RAW DATA'!$B$2:$B$500, SMALL(IF($D$27='RAW DATA'!$AA$2:$AA$500, ROW('RAW DATA'!$AA$2:$AA$500)-MIN(ROW('RAW DATA'!$AA$2:$AA$500))+1, ""), ROW('DON''T DELETE!'!C131)))</f>
        <v>#NUM!</v>
      </c>
      <c r="E158" s="43"/>
      <c r="F158" s="43" t="str">
        <f t="shared" si="9"/>
        <v/>
      </c>
      <c r="G158" s="43" t="str">
        <f t="shared" si="10"/>
        <v/>
      </c>
      <c r="H158" s="43" t="str">
        <f t="shared" si="11"/>
        <v/>
      </c>
      <c r="I158" s="43"/>
      <c r="J158" s="43"/>
      <c r="K158" s="43"/>
      <c r="L158" s="43"/>
      <c r="M158" s="43"/>
      <c r="N158" s="43" t="e">
        <f t="array" ref="N158">INDEX('RAW DATA'!#REF!&amp;'RAW DATA'!$B$2:$B$500, SMALL(IF('DON''T DELETE!'!$B$27='RAW DATA'!$AA$2:$AA$500, ROW('RAW DATA'!$AA$2:$AA$500)-MIN(ROW('RAW DATA'!$AA$2:$AA$500))+1, ""), ROW('DON''T DELETE!'!A131)))</f>
        <v>#NUM!</v>
      </c>
      <c r="O158" s="43" t="e">
        <f>VLOOKUP(N158,Complete!$A$6:$R$499,2,FALSE)</f>
        <v>#NUM!</v>
      </c>
      <c r="P158" s="43" t="e">
        <f>VLOOKUP(N158,Complete!$A$6:$R$499,15,FALSE)</f>
        <v>#NUM!</v>
      </c>
      <c r="Q158" s="43" t="e">
        <f t="array" ref="Q158">INDEX('RAW DATA'!#REF!&amp;'RAW DATA'!$B$2:$B$500, SMALL(IF('DON''T DELETE!'!$C$27='RAW DATA'!$AA$2:$AA$500, ROW('RAW DATA'!$AA$2:$AA$500)-MIN(ROW('RAW DATA'!$AA$2:$AA$500))+1, ""), ROW('DON''T DELETE!'!A131)))</f>
        <v>#NUM!</v>
      </c>
      <c r="R158" s="43" t="e">
        <f>VLOOKUP(Q158,Complete!$A$6:$R$499,2,FALSE)</f>
        <v>#NUM!</v>
      </c>
      <c r="S158" s="43" t="e">
        <f>VLOOKUP(Q158,Complete!$A$6:$R$499,15,FALSE)</f>
        <v>#NUM!</v>
      </c>
      <c r="T158" s="43" t="e">
        <f t="array" ref="T158">INDEX('RAW DATA'!#REF!&amp;'RAW DATA'!$B$2:$B$500, SMALL(IF('DON''T DELETE!'!$D$27='RAW DATA'!$AA$2:$AA$500, ROW('RAW DATA'!$AA$2:$AA$500)-MIN(ROW('RAW DATA'!$AA$2:$AA$500))+1, ""), ROW('DON''T DELETE!'!D131)))</f>
        <v>#NUM!</v>
      </c>
      <c r="U158" s="43" t="e">
        <f>VLOOKUP(T158,Complete!$A$6:$R$499,2,FALSE)</f>
        <v>#NUM!</v>
      </c>
      <c r="V158" s="43" t="e">
        <f>VLOOKUP(T158,Complete!$A$6:$R$499,15,FALSE)</f>
        <v>#NUM!</v>
      </c>
    </row>
    <row r="159" spans="2:22">
      <c r="B159" s="43" t="e">
        <f t="array" ref="B159">INDEX('RAW DATA'!#REF!&amp;'RAW DATA'!$B$2:$B$500, SMALL(IF($B$27='RAW DATA'!$AA$2:$AA$500, ROW('RAW DATA'!$AA$2:$AA$500)-MIN(ROW('RAW DATA'!$AA$2:$AA$500))+1, ""), ROW('DON''T DELETE!'!A132)))</f>
        <v>#NUM!</v>
      </c>
      <c r="C159" s="43" t="e">
        <f t="array" ref="C159">INDEX('RAW DATA'!#REF!&amp;'RAW DATA'!$B$2:$B$500, SMALL(IF($C$27='RAW DATA'!$AA$2:$AA$500, ROW('RAW DATA'!$AA$2:$AA$500)-MIN(ROW('RAW DATA'!$AA$2:$AA$500))+1, ""), ROW('DON''T DELETE!'!B132)))</f>
        <v>#NUM!</v>
      </c>
      <c r="D159" s="43" t="e">
        <f t="array" ref="D159">INDEX('RAW DATA'!#REF!&amp;'RAW DATA'!$B$2:$B$500, SMALL(IF($D$27='RAW DATA'!$AA$2:$AA$500, ROW('RAW DATA'!$AA$2:$AA$500)-MIN(ROW('RAW DATA'!$AA$2:$AA$500))+1, ""), ROW('DON''T DELETE!'!C132)))</f>
        <v>#NUM!</v>
      </c>
      <c r="E159" s="43"/>
      <c r="F159" s="43" t="str">
        <f t="shared" si="9"/>
        <v/>
      </c>
      <c r="G159" s="43" t="str">
        <f t="shared" si="10"/>
        <v/>
      </c>
      <c r="H159" s="43" t="str">
        <f t="shared" si="11"/>
        <v/>
      </c>
      <c r="I159" s="43"/>
      <c r="J159" s="43"/>
      <c r="K159" s="43"/>
      <c r="L159" s="43"/>
      <c r="M159" s="43"/>
      <c r="N159" s="43" t="e">
        <f t="array" ref="N159">INDEX('RAW DATA'!#REF!&amp;'RAW DATA'!$B$2:$B$500, SMALL(IF('DON''T DELETE!'!$B$27='RAW DATA'!$AA$2:$AA$500, ROW('RAW DATA'!$AA$2:$AA$500)-MIN(ROW('RAW DATA'!$AA$2:$AA$500))+1, ""), ROW('DON''T DELETE!'!A132)))</f>
        <v>#NUM!</v>
      </c>
      <c r="O159" s="43" t="e">
        <f>VLOOKUP(N159,Complete!$A$6:$R$499,2,FALSE)</f>
        <v>#NUM!</v>
      </c>
      <c r="P159" s="43" t="e">
        <f>VLOOKUP(N159,Complete!$A$6:$R$499,15,FALSE)</f>
        <v>#NUM!</v>
      </c>
      <c r="Q159" s="43" t="e">
        <f t="array" ref="Q159">INDEX('RAW DATA'!#REF!&amp;'RAW DATA'!$B$2:$B$500, SMALL(IF('DON''T DELETE!'!$C$27='RAW DATA'!$AA$2:$AA$500, ROW('RAW DATA'!$AA$2:$AA$500)-MIN(ROW('RAW DATA'!$AA$2:$AA$500))+1, ""), ROW('DON''T DELETE!'!A132)))</f>
        <v>#NUM!</v>
      </c>
      <c r="R159" s="43" t="e">
        <f>VLOOKUP(Q159,Complete!$A$6:$R$499,2,FALSE)</f>
        <v>#NUM!</v>
      </c>
      <c r="S159" s="43" t="e">
        <f>VLOOKUP(Q159,Complete!$A$6:$R$499,15,FALSE)</f>
        <v>#NUM!</v>
      </c>
      <c r="T159" s="43" t="e">
        <f t="array" ref="T159">INDEX('RAW DATA'!#REF!&amp;'RAW DATA'!$B$2:$B$500, SMALL(IF('DON''T DELETE!'!$D$27='RAW DATA'!$AA$2:$AA$500, ROW('RAW DATA'!$AA$2:$AA$500)-MIN(ROW('RAW DATA'!$AA$2:$AA$500))+1, ""), ROW('DON''T DELETE!'!D132)))</f>
        <v>#NUM!</v>
      </c>
      <c r="U159" s="43" t="e">
        <f>VLOOKUP(T159,Complete!$A$6:$R$499,2,FALSE)</f>
        <v>#NUM!</v>
      </c>
      <c r="V159" s="43" t="e">
        <f>VLOOKUP(T159,Complete!$A$6:$R$499,15,FALSE)</f>
        <v>#NUM!</v>
      </c>
    </row>
    <row r="160" spans="2:22">
      <c r="B160" s="43" t="e">
        <f t="array" ref="B160">INDEX('RAW DATA'!#REF!&amp;'RAW DATA'!$B$2:$B$500, SMALL(IF($B$27='RAW DATA'!$AA$2:$AA$500, ROW('RAW DATA'!$AA$2:$AA$500)-MIN(ROW('RAW DATA'!$AA$2:$AA$500))+1, ""), ROW('DON''T DELETE!'!A133)))</f>
        <v>#NUM!</v>
      </c>
      <c r="C160" s="43" t="e">
        <f t="array" ref="C160">INDEX('RAW DATA'!#REF!&amp;'RAW DATA'!$B$2:$B$500, SMALL(IF($C$27='RAW DATA'!$AA$2:$AA$500, ROW('RAW DATA'!$AA$2:$AA$500)-MIN(ROW('RAW DATA'!$AA$2:$AA$500))+1, ""), ROW('DON''T DELETE!'!B133)))</f>
        <v>#NUM!</v>
      </c>
      <c r="D160" s="43" t="e">
        <f t="array" ref="D160">INDEX('RAW DATA'!#REF!&amp;'RAW DATA'!$B$2:$B$500, SMALL(IF($D$27='RAW DATA'!$AA$2:$AA$500, ROW('RAW DATA'!$AA$2:$AA$500)-MIN(ROW('RAW DATA'!$AA$2:$AA$500))+1, ""), ROW('DON''T DELETE!'!C133)))</f>
        <v>#NUM!</v>
      </c>
      <c r="E160" s="43"/>
      <c r="F160" s="43" t="str">
        <f t="shared" si="9"/>
        <v/>
      </c>
      <c r="G160" s="43" t="str">
        <f t="shared" si="10"/>
        <v/>
      </c>
      <c r="H160" s="43" t="str">
        <f t="shared" si="11"/>
        <v/>
      </c>
      <c r="I160" s="43"/>
      <c r="J160" s="43"/>
      <c r="K160" s="43"/>
      <c r="L160" s="43"/>
      <c r="M160" s="43"/>
      <c r="N160" s="43" t="e">
        <f t="array" ref="N160">INDEX('RAW DATA'!#REF!&amp;'RAW DATA'!$B$2:$B$500, SMALL(IF('DON''T DELETE!'!$B$27='RAW DATA'!$AA$2:$AA$500, ROW('RAW DATA'!$AA$2:$AA$500)-MIN(ROW('RAW DATA'!$AA$2:$AA$500))+1, ""), ROW('DON''T DELETE!'!A133)))</f>
        <v>#NUM!</v>
      </c>
      <c r="O160" s="43" t="e">
        <f>VLOOKUP(N160,Complete!$A$6:$R$499,2,FALSE)</f>
        <v>#NUM!</v>
      </c>
      <c r="P160" s="43" t="e">
        <f>VLOOKUP(N160,Complete!$A$6:$R$499,15,FALSE)</f>
        <v>#NUM!</v>
      </c>
      <c r="Q160" s="43" t="e">
        <f t="array" ref="Q160">INDEX('RAW DATA'!#REF!&amp;'RAW DATA'!$B$2:$B$500, SMALL(IF('DON''T DELETE!'!$C$27='RAW DATA'!$AA$2:$AA$500, ROW('RAW DATA'!$AA$2:$AA$500)-MIN(ROW('RAW DATA'!$AA$2:$AA$500))+1, ""), ROW('DON''T DELETE!'!A133)))</f>
        <v>#NUM!</v>
      </c>
      <c r="R160" s="43" t="e">
        <f>VLOOKUP(Q160,Complete!$A$6:$R$499,2,FALSE)</f>
        <v>#NUM!</v>
      </c>
      <c r="S160" s="43" t="e">
        <f>VLOOKUP(Q160,Complete!$A$6:$R$499,15,FALSE)</f>
        <v>#NUM!</v>
      </c>
      <c r="T160" s="43" t="e">
        <f t="array" ref="T160">INDEX('RAW DATA'!#REF!&amp;'RAW DATA'!$B$2:$B$500, SMALL(IF('DON''T DELETE!'!$D$27='RAW DATA'!$AA$2:$AA$500, ROW('RAW DATA'!$AA$2:$AA$500)-MIN(ROW('RAW DATA'!$AA$2:$AA$500))+1, ""), ROW('DON''T DELETE!'!D133)))</f>
        <v>#NUM!</v>
      </c>
      <c r="U160" s="43" t="e">
        <f>VLOOKUP(T160,Complete!$A$6:$R$499,2,FALSE)</f>
        <v>#NUM!</v>
      </c>
      <c r="V160" s="43" t="e">
        <f>VLOOKUP(T160,Complete!$A$6:$R$499,15,FALSE)</f>
        <v>#NUM!</v>
      </c>
    </row>
    <row r="161" spans="2:22">
      <c r="B161" s="43" t="e">
        <f t="array" ref="B161">INDEX('RAW DATA'!#REF!&amp;'RAW DATA'!$B$2:$B$500, SMALL(IF($B$27='RAW DATA'!$AA$2:$AA$500, ROW('RAW DATA'!$AA$2:$AA$500)-MIN(ROW('RAW DATA'!$AA$2:$AA$500))+1, ""), ROW('DON''T DELETE!'!A134)))</f>
        <v>#NUM!</v>
      </c>
      <c r="C161" s="43" t="e">
        <f t="array" ref="C161">INDEX('RAW DATA'!#REF!&amp;'RAW DATA'!$B$2:$B$500, SMALL(IF($C$27='RAW DATA'!$AA$2:$AA$500, ROW('RAW DATA'!$AA$2:$AA$500)-MIN(ROW('RAW DATA'!$AA$2:$AA$500))+1, ""), ROW('DON''T DELETE!'!B134)))</f>
        <v>#NUM!</v>
      </c>
      <c r="D161" s="43" t="e">
        <f t="array" ref="D161">INDEX('RAW DATA'!#REF!&amp;'RAW DATA'!$B$2:$B$500, SMALL(IF($D$27='RAW DATA'!$AA$2:$AA$500, ROW('RAW DATA'!$AA$2:$AA$500)-MIN(ROW('RAW DATA'!$AA$2:$AA$500))+1, ""), ROW('DON''T DELETE!'!C134)))</f>
        <v>#NUM!</v>
      </c>
      <c r="E161" s="43"/>
      <c r="F161" s="43" t="str">
        <f t="shared" si="9"/>
        <v/>
      </c>
      <c r="G161" s="43" t="str">
        <f t="shared" si="10"/>
        <v/>
      </c>
      <c r="H161" s="43" t="str">
        <f t="shared" si="11"/>
        <v/>
      </c>
      <c r="I161" s="43"/>
      <c r="J161" s="43"/>
      <c r="K161" s="43"/>
      <c r="L161" s="43"/>
      <c r="M161" s="43"/>
      <c r="N161" s="43" t="e">
        <f t="array" ref="N161">INDEX('RAW DATA'!#REF!&amp;'RAW DATA'!$B$2:$B$500, SMALL(IF('DON''T DELETE!'!$B$27='RAW DATA'!$AA$2:$AA$500, ROW('RAW DATA'!$AA$2:$AA$500)-MIN(ROW('RAW DATA'!$AA$2:$AA$500))+1, ""), ROW('DON''T DELETE!'!A134)))</f>
        <v>#NUM!</v>
      </c>
      <c r="O161" s="43" t="e">
        <f>VLOOKUP(N161,Complete!$A$6:$R$499,2,FALSE)</f>
        <v>#NUM!</v>
      </c>
      <c r="P161" s="43" t="e">
        <f>VLOOKUP(N161,Complete!$A$6:$R$499,15,FALSE)</f>
        <v>#NUM!</v>
      </c>
      <c r="Q161" s="43" t="e">
        <f t="array" ref="Q161">INDEX('RAW DATA'!#REF!&amp;'RAW DATA'!$B$2:$B$500, SMALL(IF('DON''T DELETE!'!$C$27='RAW DATA'!$AA$2:$AA$500, ROW('RAW DATA'!$AA$2:$AA$500)-MIN(ROW('RAW DATA'!$AA$2:$AA$500))+1, ""), ROW('DON''T DELETE!'!A134)))</f>
        <v>#NUM!</v>
      </c>
      <c r="R161" s="43" t="e">
        <f>VLOOKUP(Q161,Complete!$A$6:$R$499,2,FALSE)</f>
        <v>#NUM!</v>
      </c>
      <c r="S161" s="43" t="e">
        <f>VLOOKUP(Q161,Complete!$A$6:$R$499,15,FALSE)</f>
        <v>#NUM!</v>
      </c>
      <c r="T161" s="43" t="e">
        <f t="array" ref="T161">INDEX('RAW DATA'!#REF!&amp;'RAW DATA'!$B$2:$B$500, SMALL(IF('DON''T DELETE!'!$D$27='RAW DATA'!$AA$2:$AA$500, ROW('RAW DATA'!$AA$2:$AA$500)-MIN(ROW('RAW DATA'!$AA$2:$AA$500))+1, ""), ROW('DON''T DELETE!'!D134)))</f>
        <v>#NUM!</v>
      </c>
      <c r="U161" s="43" t="e">
        <f>VLOOKUP(T161,Complete!$A$6:$R$499,2,FALSE)</f>
        <v>#NUM!</v>
      </c>
      <c r="V161" s="43" t="e">
        <f>VLOOKUP(T161,Complete!$A$6:$R$499,15,FALSE)</f>
        <v>#NUM!</v>
      </c>
    </row>
    <row r="162" spans="2:22">
      <c r="B162" s="43" t="e">
        <f t="array" ref="B162">INDEX('RAW DATA'!#REF!&amp;'RAW DATA'!$B$2:$B$500, SMALL(IF($B$27='RAW DATA'!$AA$2:$AA$500, ROW('RAW DATA'!$AA$2:$AA$500)-MIN(ROW('RAW DATA'!$AA$2:$AA$500))+1, ""), ROW('DON''T DELETE!'!A135)))</f>
        <v>#NUM!</v>
      </c>
      <c r="C162" s="43" t="e">
        <f t="array" ref="C162">INDEX('RAW DATA'!#REF!&amp;'RAW DATA'!$B$2:$B$500, SMALL(IF($C$27='RAW DATA'!$AA$2:$AA$500, ROW('RAW DATA'!$AA$2:$AA$500)-MIN(ROW('RAW DATA'!$AA$2:$AA$500))+1, ""), ROW('DON''T DELETE!'!B135)))</f>
        <v>#NUM!</v>
      </c>
      <c r="D162" s="43" t="e">
        <f t="array" ref="D162">INDEX('RAW DATA'!#REF!&amp;'RAW DATA'!$B$2:$B$500, SMALL(IF($D$27='RAW DATA'!$AA$2:$AA$500, ROW('RAW DATA'!$AA$2:$AA$500)-MIN(ROW('RAW DATA'!$AA$2:$AA$500))+1, ""), ROW('DON''T DELETE!'!C135)))</f>
        <v>#NUM!</v>
      </c>
      <c r="E162" s="43"/>
      <c r="F162" s="43" t="str">
        <f t="shared" si="9"/>
        <v/>
      </c>
      <c r="G162" s="43" t="str">
        <f t="shared" si="10"/>
        <v/>
      </c>
      <c r="H162" s="43" t="str">
        <f t="shared" si="11"/>
        <v/>
      </c>
      <c r="I162" s="43"/>
      <c r="J162" s="43"/>
      <c r="K162" s="43"/>
      <c r="L162" s="43"/>
      <c r="M162" s="43"/>
      <c r="N162" s="43" t="e">
        <f t="array" ref="N162">INDEX('RAW DATA'!#REF!&amp;'RAW DATA'!$B$2:$B$500, SMALL(IF('DON''T DELETE!'!$B$27='RAW DATA'!$AA$2:$AA$500, ROW('RAW DATA'!$AA$2:$AA$500)-MIN(ROW('RAW DATA'!$AA$2:$AA$500))+1, ""), ROW('DON''T DELETE!'!A135)))</f>
        <v>#NUM!</v>
      </c>
      <c r="O162" s="43" t="e">
        <f>VLOOKUP(N162,Complete!$A$6:$R$499,2,FALSE)</f>
        <v>#NUM!</v>
      </c>
      <c r="P162" s="43" t="e">
        <f>VLOOKUP(N162,Complete!$A$6:$R$499,15,FALSE)</f>
        <v>#NUM!</v>
      </c>
      <c r="Q162" s="43" t="e">
        <f t="array" ref="Q162">INDEX('RAW DATA'!#REF!&amp;'RAW DATA'!$B$2:$B$500, SMALL(IF('DON''T DELETE!'!$C$27='RAW DATA'!$AA$2:$AA$500, ROW('RAW DATA'!$AA$2:$AA$500)-MIN(ROW('RAW DATA'!$AA$2:$AA$500))+1, ""), ROW('DON''T DELETE!'!A135)))</f>
        <v>#NUM!</v>
      </c>
      <c r="R162" s="43" t="e">
        <f>VLOOKUP(Q162,Complete!$A$6:$R$499,2,FALSE)</f>
        <v>#NUM!</v>
      </c>
      <c r="S162" s="43" t="e">
        <f>VLOOKUP(Q162,Complete!$A$6:$R$499,15,FALSE)</f>
        <v>#NUM!</v>
      </c>
      <c r="T162" s="43" t="e">
        <f t="array" ref="T162">INDEX('RAW DATA'!#REF!&amp;'RAW DATA'!$B$2:$B$500, SMALL(IF('DON''T DELETE!'!$D$27='RAW DATA'!$AA$2:$AA$500, ROW('RAW DATA'!$AA$2:$AA$500)-MIN(ROW('RAW DATA'!$AA$2:$AA$500))+1, ""), ROW('DON''T DELETE!'!D135)))</f>
        <v>#NUM!</v>
      </c>
      <c r="U162" s="43" t="e">
        <f>VLOOKUP(T162,Complete!$A$6:$R$499,2,FALSE)</f>
        <v>#NUM!</v>
      </c>
      <c r="V162" s="43" t="e">
        <f>VLOOKUP(T162,Complete!$A$6:$R$499,15,FALSE)</f>
        <v>#NUM!</v>
      </c>
    </row>
    <row r="163" spans="2:22">
      <c r="B163" s="43" t="e">
        <f t="array" ref="B163">INDEX('RAW DATA'!#REF!&amp;'RAW DATA'!$B$2:$B$500, SMALL(IF($B$27='RAW DATA'!$AA$2:$AA$500, ROW('RAW DATA'!$AA$2:$AA$500)-MIN(ROW('RAW DATA'!$AA$2:$AA$500))+1, ""), ROW('DON''T DELETE!'!A136)))</f>
        <v>#NUM!</v>
      </c>
      <c r="C163" s="43" t="e">
        <f t="array" ref="C163">INDEX('RAW DATA'!#REF!&amp;'RAW DATA'!$B$2:$B$500, SMALL(IF($C$27='RAW DATA'!$AA$2:$AA$500, ROW('RAW DATA'!$AA$2:$AA$500)-MIN(ROW('RAW DATA'!$AA$2:$AA$500))+1, ""), ROW('DON''T DELETE!'!B136)))</f>
        <v>#NUM!</v>
      </c>
      <c r="D163" s="43" t="e">
        <f t="array" ref="D163">INDEX('RAW DATA'!#REF!&amp;'RAW DATA'!$B$2:$B$500, SMALL(IF($D$27='RAW DATA'!$AA$2:$AA$500, ROW('RAW DATA'!$AA$2:$AA$500)-MIN(ROW('RAW DATA'!$AA$2:$AA$500))+1, ""), ROW('DON''T DELETE!'!C136)))</f>
        <v>#NUM!</v>
      </c>
      <c r="E163" s="43"/>
      <c r="F163" s="43" t="str">
        <f t="shared" si="9"/>
        <v/>
      </c>
      <c r="G163" s="43" t="str">
        <f t="shared" si="10"/>
        <v/>
      </c>
      <c r="H163" s="43" t="str">
        <f t="shared" si="11"/>
        <v/>
      </c>
      <c r="I163" s="43"/>
      <c r="J163" s="43"/>
      <c r="K163" s="43"/>
      <c r="L163" s="43"/>
      <c r="M163" s="43"/>
      <c r="N163" s="43" t="e">
        <f t="array" ref="N163">INDEX('RAW DATA'!#REF!&amp;'RAW DATA'!$B$2:$B$500, SMALL(IF('DON''T DELETE!'!$B$27='RAW DATA'!$AA$2:$AA$500, ROW('RAW DATA'!$AA$2:$AA$500)-MIN(ROW('RAW DATA'!$AA$2:$AA$500))+1, ""), ROW('DON''T DELETE!'!A136)))</f>
        <v>#NUM!</v>
      </c>
      <c r="O163" s="43" t="e">
        <f>VLOOKUP(N163,Complete!$A$6:$R$499,2,FALSE)</f>
        <v>#NUM!</v>
      </c>
      <c r="P163" s="43" t="e">
        <f>VLOOKUP(N163,Complete!$A$6:$R$499,15,FALSE)</f>
        <v>#NUM!</v>
      </c>
      <c r="Q163" s="43" t="e">
        <f t="array" ref="Q163">INDEX('RAW DATA'!#REF!&amp;'RAW DATA'!$B$2:$B$500, SMALL(IF('DON''T DELETE!'!$C$27='RAW DATA'!$AA$2:$AA$500, ROW('RAW DATA'!$AA$2:$AA$500)-MIN(ROW('RAW DATA'!$AA$2:$AA$500))+1, ""), ROW('DON''T DELETE!'!A136)))</f>
        <v>#NUM!</v>
      </c>
      <c r="R163" s="43" t="e">
        <f>VLOOKUP(Q163,Complete!$A$6:$R$499,2,FALSE)</f>
        <v>#NUM!</v>
      </c>
      <c r="S163" s="43" t="e">
        <f>VLOOKUP(Q163,Complete!$A$6:$R$499,15,FALSE)</f>
        <v>#NUM!</v>
      </c>
      <c r="T163" s="43" t="e">
        <f t="array" ref="T163">INDEX('RAW DATA'!#REF!&amp;'RAW DATA'!$B$2:$B$500, SMALL(IF('DON''T DELETE!'!$D$27='RAW DATA'!$AA$2:$AA$500, ROW('RAW DATA'!$AA$2:$AA$500)-MIN(ROW('RAW DATA'!$AA$2:$AA$500))+1, ""), ROW('DON''T DELETE!'!D136)))</f>
        <v>#NUM!</v>
      </c>
      <c r="U163" s="43" t="e">
        <f>VLOOKUP(T163,Complete!$A$6:$R$499,2,FALSE)</f>
        <v>#NUM!</v>
      </c>
      <c r="V163" s="43" t="e">
        <f>VLOOKUP(T163,Complete!$A$6:$R$499,15,FALSE)</f>
        <v>#NUM!</v>
      </c>
    </row>
    <row r="164" spans="2:22">
      <c r="B164" s="43" t="e">
        <f t="array" ref="B164">INDEX('RAW DATA'!#REF!&amp;'RAW DATA'!$B$2:$B$500, SMALL(IF($B$27='RAW DATA'!$AA$2:$AA$500, ROW('RAW DATA'!$AA$2:$AA$500)-MIN(ROW('RAW DATA'!$AA$2:$AA$500))+1, ""), ROW('DON''T DELETE!'!A137)))</f>
        <v>#NUM!</v>
      </c>
      <c r="C164" s="43" t="e">
        <f t="array" ref="C164">INDEX('RAW DATA'!#REF!&amp;'RAW DATA'!$B$2:$B$500, SMALL(IF($C$27='RAW DATA'!$AA$2:$AA$500, ROW('RAW DATA'!$AA$2:$AA$500)-MIN(ROW('RAW DATA'!$AA$2:$AA$500))+1, ""), ROW('DON''T DELETE!'!B137)))</f>
        <v>#NUM!</v>
      </c>
      <c r="D164" s="43" t="e">
        <f t="array" ref="D164">INDEX('RAW DATA'!#REF!&amp;'RAW DATA'!$B$2:$B$500, SMALL(IF($D$27='RAW DATA'!$AA$2:$AA$500, ROW('RAW DATA'!$AA$2:$AA$500)-MIN(ROW('RAW DATA'!$AA$2:$AA$500))+1, ""), ROW('DON''T DELETE!'!C137)))</f>
        <v>#NUM!</v>
      </c>
      <c r="E164" s="43"/>
      <c r="F164" s="43" t="str">
        <f t="shared" si="9"/>
        <v/>
      </c>
      <c r="G164" s="43" t="str">
        <f t="shared" si="10"/>
        <v/>
      </c>
      <c r="H164" s="43" t="str">
        <f t="shared" si="11"/>
        <v/>
      </c>
      <c r="I164" s="43"/>
      <c r="J164" s="43"/>
      <c r="K164" s="43"/>
      <c r="L164" s="43"/>
      <c r="M164" s="43"/>
      <c r="N164" s="43" t="e">
        <f t="array" ref="N164">INDEX('RAW DATA'!#REF!&amp;'RAW DATA'!$B$2:$B$500, SMALL(IF('DON''T DELETE!'!$B$27='RAW DATA'!$AA$2:$AA$500, ROW('RAW DATA'!$AA$2:$AA$500)-MIN(ROW('RAW DATA'!$AA$2:$AA$500))+1, ""), ROW('DON''T DELETE!'!A137)))</f>
        <v>#NUM!</v>
      </c>
      <c r="O164" s="43" t="e">
        <f>VLOOKUP(N164,Complete!$A$6:$R$499,2,FALSE)</f>
        <v>#NUM!</v>
      </c>
      <c r="P164" s="43" t="e">
        <f>VLOOKUP(N164,Complete!$A$6:$R$499,15,FALSE)</f>
        <v>#NUM!</v>
      </c>
      <c r="Q164" s="43" t="e">
        <f t="array" ref="Q164">INDEX('RAW DATA'!#REF!&amp;'RAW DATA'!$B$2:$B$500, SMALL(IF('DON''T DELETE!'!$C$27='RAW DATA'!$AA$2:$AA$500, ROW('RAW DATA'!$AA$2:$AA$500)-MIN(ROW('RAW DATA'!$AA$2:$AA$500))+1, ""), ROW('DON''T DELETE!'!A137)))</f>
        <v>#NUM!</v>
      </c>
      <c r="R164" s="43" t="e">
        <f>VLOOKUP(Q164,Complete!$A$6:$R$499,2,FALSE)</f>
        <v>#NUM!</v>
      </c>
      <c r="S164" s="43" t="e">
        <f>VLOOKUP(Q164,Complete!$A$6:$R$499,15,FALSE)</f>
        <v>#NUM!</v>
      </c>
      <c r="T164" s="43" t="e">
        <f t="array" ref="T164">INDEX('RAW DATA'!#REF!&amp;'RAW DATA'!$B$2:$B$500, SMALL(IF('DON''T DELETE!'!$D$27='RAW DATA'!$AA$2:$AA$500, ROW('RAW DATA'!$AA$2:$AA$500)-MIN(ROW('RAW DATA'!$AA$2:$AA$500))+1, ""), ROW('DON''T DELETE!'!D137)))</f>
        <v>#NUM!</v>
      </c>
      <c r="U164" s="43" t="e">
        <f>VLOOKUP(T164,Complete!$A$6:$R$499,2,FALSE)</f>
        <v>#NUM!</v>
      </c>
      <c r="V164" s="43" t="e">
        <f>VLOOKUP(T164,Complete!$A$6:$R$499,15,FALSE)</f>
        <v>#NUM!</v>
      </c>
    </row>
    <row r="165" spans="2:22">
      <c r="B165" s="43" t="e">
        <f t="array" ref="B165">INDEX('RAW DATA'!#REF!&amp;'RAW DATA'!$B$2:$B$500, SMALL(IF($B$27='RAW DATA'!$AA$2:$AA$500, ROW('RAW DATA'!$AA$2:$AA$500)-MIN(ROW('RAW DATA'!$AA$2:$AA$500))+1, ""), ROW('DON''T DELETE!'!A138)))</f>
        <v>#NUM!</v>
      </c>
      <c r="C165" s="43" t="e">
        <f t="array" ref="C165">INDEX('RAW DATA'!#REF!&amp;'RAW DATA'!$B$2:$B$500, SMALL(IF($C$27='RAW DATA'!$AA$2:$AA$500, ROW('RAW DATA'!$AA$2:$AA$500)-MIN(ROW('RAW DATA'!$AA$2:$AA$500))+1, ""), ROW('DON''T DELETE!'!B138)))</f>
        <v>#NUM!</v>
      </c>
      <c r="D165" s="43" t="e">
        <f t="array" ref="D165">INDEX('RAW DATA'!#REF!&amp;'RAW DATA'!$B$2:$B$500, SMALL(IF($D$27='RAW DATA'!$AA$2:$AA$500, ROW('RAW DATA'!$AA$2:$AA$500)-MIN(ROW('RAW DATA'!$AA$2:$AA$500))+1, ""), ROW('DON''T DELETE!'!C138)))</f>
        <v>#NUM!</v>
      </c>
      <c r="E165" s="43"/>
      <c r="F165" s="43" t="str">
        <f t="shared" si="9"/>
        <v/>
      </c>
      <c r="G165" s="43" t="str">
        <f t="shared" si="10"/>
        <v/>
      </c>
      <c r="H165" s="43" t="str">
        <f t="shared" si="11"/>
        <v/>
      </c>
      <c r="I165" s="43"/>
      <c r="J165" s="43"/>
      <c r="K165" s="43"/>
      <c r="L165" s="43"/>
      <c r="M165" s="43"/>
      <c r="N165" s="43" t="e">
        <f t="array" ref="N165">INDEX('RAW DATA'!#REF!&amp;'RAW DATA'!$B$2:$B$500, SMALL(IF('DON''T DELETE!'!$B$27='RAW DATA'!$AA$2:$AA$500, ROW('RAW DATA'!$AA$2:$AA$500)-MIN(ROW('RAW DATA'!$AA$2:$AA$500))+1, ""), ROW('DON''T DELETE!'!A138)))</f>
        <v>#NUM!</v>
      </c>
      <c r="O165" s="43" t="e">
        <f>VLOOKUP(N165,Complete!$A$6:$R$499,2,FALSE)</f>
        <v>#NUM!</v>
      </c>
      <c r="P165" s="43" t="e">
        <f>VLOOKUP(N165,Complete!$A$6:$R$499,15,FALSE)</f>
        <v>#NUM!</v>
      </c>
      <c r="Q165" s="43" t="e">
        <f t="array" ref="Q165">INDEX('RAW DATA'!#REF!&amp;'RAW DATA'!$B$2:$B$500, SMALL(IF('DON''T DELETE!'!$C$27='RAW DATA'!$AA$2:$AA$500, ROW('RAW DATA'!$AA$2:$AA$500)-MIN(ROW('RAW DATA'!$AA$2:$AA$500))+1, ""), ROW('DON''T DELETE!'!A138)))</f>
        <v>#NUM!</v>
      </c>
      <c r="R165" s="43" t="e">
        <f>VLOOKUP(Q165,Complete!$A$6:$R$499,2,FALSE)</f>
        <v>#NUM!</v>
      </c>
      <c r="S165" s="43" t="e">
        <f>VLOOKUP(Q165,Complete!$A$6:$R$499,15,FALSE)</f>
        <v>#NUM!</v>
      </c>
      <c r="T165" s="43" t="e">
        <f t="array" ref="T165">INDEX('RAW DATA'!#REF!&amp;'RAW DATA'!$B$2:$B$500, SMALL(IF('DON''T DELETE!'!$D$27='RAW DATA'!$AA$2:$AA$500, ROW('RAW DATA'!$AA$2:$AA$500)-MIN(ROW('RAW DATA'!$AA$2:$AA$500))+1, ""), ROW('DON''T DELETE!'!D138)))</f>
        <v>#NUM!</v>
      </c>
      <c r="U165" s="43" t="e">
        <f>VLOOKUP(T165,Complete!$A$6:$R$499,2,FALSE)</f>
        <v>#NUM!</v>
      </c>
      <c r="V165" s="43" t="e">
        <f>VLOOKUP(T165,Complete!$A$6:$R$499,15,FALSE)</f>
        <v>#NUM!</v>
      </c>
    </row>
    <row r="166" spans="2:22">
      <c r="B166" s="43" t="e">
        <f t="array" ref="B166">INDEX('RAW DATA'!#REF!&amp;'RAW DATA'!$B$2:$B$500, SMALL(IF($B$27='RAW DATA'!$AA$2:$AA$500, ROW('RAW DATA'!$AA$2:$AA$500)-MIN(ROW('RAW DATA'!$AA$2:$AA$500))+1, ""), ROW('DON''T DELETE!'!A139)))</f>
        <v>#NUM!</v>
      </c>
      <c r="C166" s="43" t="e">
        <f t="array" ref="C166">INDEX('RAW DATA'!#REF!&amp;'RAW DATA'!$B$2:$B$500, SMALL(IF($C$27='RAW DATA'!$AA$2:$AA$500, ROW('RAW DATA'!$AA$2:$AA$500)-MIN(ROW('RAW DATA'!$AA$2:$AA$500))+1, ""), ROW('DON''T DELETE!'!B139)))</f>
        <v>#NUM!</v>
      </c>
      <c r="D166" s="43" t="e">
        <f t="array" ref="D166">INDEX('RAW DATA'!#REF!&amp;'RAW DATA'!$B$2:$B$500, SMALL(IF($D$27='RAW DATA'!$AA$2:$AA$500, ROW('RAW DATA'!$AA$2:$AA$500)-MIN(ROW('RAW DATA'!$AA$2:$AA$500))+1, ""), ROW('DON''T DELETE!'!C139)))</f>
        <v>#NUM!</v>
      </c>
      <c r="E166" s="43"/>
      <c r="F166" s="43" t="str">
        <f t="shared" si="9"/>
        <v/>
      </c>
      <c r="G166" s="43" t="str">
        <f t="shared" si="10"/>
        <v/>
      </c>
      <c r="H166" s="43" t="str">
        <f t="shared" si="11"/>
        <v/>
      </c>
      <c r="I166" s="43"/>
      <c r="J166" s="43"/>
      <c r="K166" s="43"/>
      <c r="L166" s="43"/>
      <c r="M166" s="43"/>
      <c r="N166" s="43" t="e">
        <f t="array" ref="N166">INDEX('RAW DATA'!#REF!&amp;'RAW DATA'!$B$2:$B$500, SMALL(IF('DON''T DELETE!'!$B$27='RAW DATA'!$AA$2:$AA$500, ROW('RAW DATA'!$AA$2:$AA$500)-MIN(ROW('RAW DATA'!$AA$2:$AA$500))+1, ""), ROW('DON''T DELETE!'!A139)))</f>
        <v>#NUM!</v>
      </c>
      <c r="O166" s="43" t="e">
        <f>VLOOKUP(N166,Complete!$A$6:$R$499,2,FALSE)</f>
        <v>#NUM!</v>
      </c>
      <c r="P166" s="43" t="e">
        <f>VLOOKUP(N166,Complete!$A$6:$R$499,15,FALSE)</f>
        <v>#NUM!</v>
      </c>
      <c r="Q166" s="43" t="e">
        <f t="array" ref="Q166">INDEX('RAW DATA'!#REF!&amp;'RAW DATA'!$B$2:$B$500, SMALL(IF('DON''T DELETE!'!$C$27='RAW DATA'!$AA$2:$AA$500, ROW('RAW DATA'!$AA$2:$AA$500)-MIN(ROW('RAW DATA'!$AA$2:$AA$500))+1, ""), ROW('DON''T DELETE!'!A139)))</f>
        <v>#NUM!</v>
      </c>
      <c r="R166" s="43" t="e">
        <f>VLOOKUP(Q166,Complete!$A$6:$R$499,2,FALSE)</f>
        <v>#NUM!</v>
      </c>
      <c r="S166" s="43" t="e">
        <f>VLOOKUP(Q166,Complete!$A$6:$R$499,15,FALSE)</f>
        <v>#NUM!</v>
      </c>
      <c r="T166" s="43" t="e">
        <f t="array" ref="T166">INDEX('RAW DATA'!#REF!&amp;'RAW DATA'!$B$2:$B$500, SMALL(IF('DON''T DELETE!'!$D$27='RAW DATA'!$AA$2:$AA$500, ROW('RAW DATA'!$AA$2:$AA$500)-MIN(ROW('RAW DATA'!$AA$2:$AA$500))+1, ""), ROW('DON''T DELETE!'!D139)))</f>
        <v>#NUM!</v>
      </c>
      <c r="U166" s="43" t="e">
        <f>VLOOKUP(T166,Complete!$A$6:$R$499,2,FALSE)</f>
        <v>#NUM!</v>
      </c>
      <c r="V166" s="43" t="e">
        <f>VLOOKUP(T166,Complete!$A$6:$R$499,15,FALSE)</f>
        <v>#NUM!</v>
      </c>
    </row>
    <row r="167" spans="2:22">
      <c r="B167" s="43" t="e">
        <f t="array" ref="B167">INDEX('RAW DATA'!#REF!&amp;'RAW DATA'!$B$2:$B$500, SMALL(IF($B$27='RAW DATA'!$AA$2:$AA$500, ROW('RAW DATA'!$AA$2:$AA$500)-MIN(ROW('RAW DATA'!$AA$2:$AA$500))+1, ""), ROW('DON''T DELETE!'!A140)))</f>
        <v>#NUM!</v>
      </c>
      <c r="C167" s="43" t="e">
        <f t="array" ref="C167">INDEX('RAW DATA'!#REF!&amp;'RAW DATA'!$B$2:$B$500, SMALL(IF($C$27='RAW DATA'!$AA$2:$AA$500, ROW('RAW DATA'!$AA$2:$AA$500)-MIN(ROW('RAW DATA'!$AA$2:$AA$500))+1, ""), ROW('DON''T DELETE!'!B140)))</f>
        <v>#NUM!</v>
      </c>
      <c r="D167" s="43" t="e">
        <f t="array" ref="D167">INDEX('RAW DATA'!#REF!&amp;'RAW DATA'!$B$2:$B$500, SMALL(IF($D$27='RAW DATA'!$AA$2:$AA$500, ROW('RAW DATA'!$AA$2:$AA$500)-MIN(ROW('RAW DATA'!$AA$2:$AA$500))+1, ""), ROW('DON''T DELETE!'!C140)))</f>
        <v>#NUM!</v>
      </c>
      <c r="E167" s="43"/>
      <c r="F167" s="43" t="str">
        <f t="shared" si="9"/>
        <v/>
      </c>
      <c r="G167" s="43" t="str">
        <f t="shared" si="10"/>
        <v/>
      </c>
      <c r="H167" s="43" t="str">
        <f t="shared" si="11"/>
        <v/>
      </c>
      <c r="I167" s="43"/>
      <c r="J167" s="43"/>
      <c r="K167" s="43"/>
      <c r="L167" s="43"/>
      <c r="M167" s="43"/>
      <c r="N167" s="43" t="e">
        <f t="array" ref="N167">INDEX('RAW DATA'!#REF!&amp;'RAW DATA'!$B$2:$B$500, SMALL(IF('DON''T DELETE!'!$B$27='RAW DATA'!$AA$2:$AA$500, ROW('RAW DATA'!$AA$2:$AA$500)-MIN(ROW('RAW DATA'!$AA$2:$AA$500))+1, ""), ROW('DON''T DELETE!'!A140)))</f>
        <v>#NUM!</v>
      </c>
      <c r="O167" s="43" t="e">
        <f>VLOOKUP(N167,Complete!$A$6:$R$499,2,FALSE)</f>
        <v>#NUM!</v>
      </c>
      <c r="P167" s="43" t="e">
        <f>VLOOKUP(N167,Complete!$A$6:$R$499,15,FALSE)</f>
        <v>#NUM!</v>
      </c>
      <c r="Q167" s="43" t="e">
        <f t="array" ref="Q167">INDEX('RAW DATA'!#REF!&amp;'RAW DATA'!$B$2:$B$500, SMALL(IF('DON''T DELETE!'!$C$27='RAW DATA'!$AA$2:$AA$500, ROW('RAW DATA'!$AA$2:$AA$500)-MIN(ROW('RAW DATA'!$AA$2:$AA$500))+1, ""), ROW('DON''T DELETE!'!A140)))</f>
        <v>#NUM!</v>
      </c>
      <c r="R167" s="43" t="e">
        <f>VLOOKUP(Q167,Complete!$A$6:$R$499,2,FALSE)</f>
        <v>#NUM!</v>
      </c>
      <c r="S167" s="43" t="e">
        <f>VLOOKUP(Q167,Complete!$A$6:$R$499,15,FALSE)</f>
        <v>#NUM!</v>
      </c>
      <c r="T167" s="43" t="e">
        <f t="array" ref="T167">INDEX('RAW DATA'!#REF!&amp;'RAW DATA'!$B$2:$B$500, SMALL(IF('DON''T DELETE!'!$D$27='RAW DATA'!$AA$2:$AA$500, ROW('RAW DATA'!$AA$2:$AA$500)-MIN(ROW('RAW DATA'!$AA$2:$AA$500))+1, ""), ROW('DON''T DELETE!'!D140)))</f>
        <v>#NUM!</v>
      </c>
      <c r="U167" s="43" t="e">
        <f>VLOOKUP(T167,Complete!$A$6:$R$499,2,FALSE)</f>
        <v>#NUM!</v>
      </c>
      <c r="V167" s="43" t="e">
        <f>VLOOKUP(T167,Complete!$A$6:$R$499,15,FALSE)</f>
        <v>#NUM!</v>
      </c>
    </row>
    <row r="168" spans="2:22">
      <c r="B168" s="43" t="e">
        <f t="array" ref="B168">INDEX('RAW DATA'!#REF!&amp;'RAW DATA'!$B$2:$B$500, SMALL(IF($B$27='RAW DATA'!$AA$2:$AA$500, ROW('RAW DATA'!$AA$2:$AA$500)-MIN(ROW('RAW DATA'!$AA$2:$AA$500))+1, ""), ROW('DON''T DELETE!'!A141)))</f>
        <v>#NUM!</v>
      </c>
      <c r="C168" s="43" t="e">
        <f t="array" ref="C168">INDEX('RAW DATA'!#REF!&amp;'RAW DATA'!$B$2:$B$500, SMALL(IF($C$27='RAW DATA'!$AA$2:$AA$500, ROW('RAW DATA'!$AA$2:$AA$500)-MIN(ROW('RAW DATA'!$AA$2:$AA$500))+1, ""), ROW('DON''T DELETE!'!B141)))</f>
        <v>#NUM!</v>
      </c>
      <c r="D168" s="43" t="e">
        <f t="array" ref="D168">INDEX('RAW DATA'!#REF!&amp;'RAW DATA'!$B$2:$B$500, SMALL(IF($D$27='RAW DATA'!$AA$2:$AA$500, ROW('RAW DATA'!$AA$2:$AA$500)-MIN(ROW('RAW DATA'!$AA$2:$AA$500))+1, ""), ROW('DON''T DELETE!'!C141)))</f>
        <v>#NUM!</v>
      </c>
      <c r="E168" s="43"/>
      <c r="F168" s="43" t="str">
        <f t="shared" si="9"/>
        <v/>
      </c>
      <c r="G168" s="43" t="str">
        <f t="shared" si="10"/>
        <v/>
      </c>
      <c r="H168" s="43" t="str">
        <f t="shared" si="11"/>
        <v/>
      </c>
      <c r="I168" s="43"/>
      <c r="J168" s="43"/>
      <c r="K168" s="43"/>
      <c r="L168" s="43"/>
      <c r="M168" s="43"/>
      <c r="N168" s="43" t="e">
        <f t="array" ref="N168">INDEX('RAW DATA'!#REF!&amp;'RAW DATA'!$B$2:$B$500, SMALL(IF('DON''T DELETE!'!$B$27='RAW DATA'!$AA$2:$AA$500, ROW('RAW DATA'!$AA$2:$AA$500)-MIN(ROW('RAW DATA'!$AA$2:$AA$500))+1, ""), ROW('DON''T DELETE!'!A141)))</f>
        <v>#NUM!</v>
      </c>
      <c r="O168" s="43" t="e">
        <f>VLOOKUP(N168,Complete!$A$6:$R$499,2,FALSE)</f>
        <v>#NUM!</v>
      </c>
      <c r="P168" s="43" t="e">
        <f>VLOOKUP(N168,Complete!$A$6:$R$499,15,FALSE)</f>
        <v>#NUM!</v>
      </c>
      <c r="Q168" s="43" t="e">
        <f t="array" ref="Q168">INDEX('RAW DATA'!#REF!&amp;'RAW DATA'!$B$2:$B$500, SMALL(IF('DON''T DELETE!'!$C$27='RAW DATA'!$AA$2:$AA$500, ROW('RAW DATA'!$AA$2:$AA$500)-MIN(ROW('RAW DATA'!$AA$2:$AA$500))+1, ""), ROW('DON''T DELETE!'!A141)))</f>
        <v>#NUM!</v>
      </c>
      <c r="R168" s="43" t="e">
        <f>VLOOKUP(Q168,Complete!$A$6:$R$499,2,FALSE)</f>
        <v>#NUM!</v>
      </c>
      <c r="S168" s="43" t="e">
        <f>VLOOKUP(Q168,Complete!$A$6:$R$499,15,FALSE)</f>
        <v>#NUM!</v>
      </c>
      <c r="T168" s="43" t="e">
        <f t="array" ref="T168">INDEX('RAW DATA'!#REF!&amp;'RAW DATA'!$B$2:$B$500, SMALL(IF('DON''T DELETE!'!$D$27='RAW DATA'!$AA$2:$AA$500, ROW('RAW DATA'!$AA$2:$AA$500)-MIN(ROW('RAW DATA'!$AA$2:$AA$500))+1, ""), ROW('DON''T DELETE!'!D141)))</f>
        <v>#NUM!</v>
      </c>
      <c r="U168" s="43" t="e">
        <f>VLOOKUP(T168,Complete!$A$6:$R$499,2,FALSE)</f>
        <v>#NUM!</v>
      </c>
      <c r="V168" s="43" t="e">
        <f>VLOOKUP(T168,Complete!$A$6:$R$499,15,FALSE)</f>
        <v>#NUM!</v>
      </c>
    </row>
    <row r="169" spans="2:22">
      <c r="B169" s="43" t="e">
        <f t="array" ref="B169">INDEX('RAW DATA'!#REF!&amp;'RAW DATA'!$B$2:$B$500, SMALL(IF($B$27='RAW DATA'!$AA$2:$AA$500, ROW('RAW DATA'!$AA$2:$AA$500)-MIN(ROW('RAW DATA'!$AA$2:$AA$500))+1, ""), ROW('DON''T DELETE!'!A142)))</f>
        <v>#NUM!</v>
      </c>
      <c r="C169" s="43" t="e">
        <f t="array" ref="C169">INDEX('RAW DATA'!#REF!&amp;'RAW DATA'!$B$2:$B$500, SMALL(IF($C$27='RAW DATA'!$AA$2:$AA$500, ROW('RAW DATA'!$AA$2:$AA$500)-MIN(ROW('RAW DATA'!$AA$2:$AA$500))+1, ""), ROW('DON''T DELETE!'!B142)))</f>
        <v>#NUM!</v>
      </c>
      <c r="D169" s="43" t="e">
        <f t="array" ref="D169">INDEX('RAW DATA'!#REF!&amp;'RAW DATA'!$B$2:$B$500, SMALL(IF($D$27='RAW DATA'!$AA$2:$AA$500, ROW('RAW DATA'!$AA$2:$AA$500)-MIN(ROW('RAW DATA'!$AA$2:$AA$500))+1, ""), ROW('DON''T DELETE!'!C142)))</f>
        <v>#NUM!</v>
      </c>
      <c r="E169" s="43"/>
      <c r="F169" s="43" t="str">
        <f t="shared" si="9"/>
        <v/>
      </c>
      <c r="G169" s="43" t="str">
        <f t="shared" si="10"/>
        <v/>
      </c>
      <c r="H169" s="43" t="str">
        <f t="shared" si="11"/>
        <v/>
      </c>
      <c r="I169" s="43"/>
      <c r="J169" s="43"/>
      <c r="K169" s="43"/>
      <c r="L169" s="43"/>
      <c r="M169" s="43"/>
      <c r="N169" s="43" t="e">
        <f t="array" ref="N169">INDEX('RAW DATA'!#REF!&amp;'RAW DATA'!$B$2:$B$500, SMALL(IF('DON''T DELETE!'!$B$27='RAW DATA'!$AA$2:$AA$500, ROW('RAW DATA'!$AA$2:$AA$500)-MIN(ROW('RAW DATA'!$AA$2:$AA$500))+1, ""), ROW('DON''T DELETE!'!A142)))</f>
        <v>#NUM!</v>
      </c>
      <c r="O169" s="43" t="e">
        <f>VLOOKUP(N169,Complete!$A$6:$R$499,2,FALSE)</f>
        <v>#NUM!</v>
      </c>
      <c r="P169" s="43" t="e">
        <f>VLOOKUP(N169,Complete!$A$6:$R$499,15,FALSE)</f>
        <v>#NUM!</v>
      </c>
      <c r="Q169" s="43" t="e">
        <f t="array" ref="Q169">INDEX('RAW DATA'!#REF!&amp;'RAW DATA'!$B$2:$B$500, SMALL(IF('DON''T DELETE!'!$C$27='RAW DATA'!$AA$2:$AA$500, ROW('RAW DATA'!$AA$2:$AA$500)-MIN(ROW('RAW DATA'!$AA$2:$AA$500))+1, ""), ROW('DON''T DELETE!'!A142)))</f>
        <v>#NUM!</v>
      </c>
      <c r="R169" s="43" t="e">
        <f>VLOOKUP(Q169,Complete!$A$6:$R$499,2,FALSE)</f>
        <v>#NUM!</v>
      </c>
      <c r="S169" s="43" t="e">
        <f>VLOOKUP(Q169,Complete!$A$6:$R$499,15,FALSE)</f>
        <v>#NUM!</v>
      </c>
      <c r="T169" s="43" t="e">
        <f t="array" ref="T169">INDEX('RAW DATA'!#REF!&amp;'RAW DATA'!$B$2:$B$500, SMALL(IF('DON''T DELETE!'!$D$27='RAW DATA'!$AA$2:$AA$500, ROW('RAW DATA'!$AA$2:$AA$500)-MIN(ROW('RAW DATA'!$AA$2:$AA$500))+1, ""), ROW('DON''T DELETE!'!D142)))</f>
        <v>#NUM!</v>
      </c>
      <c r="U169" s="43" t="e">
        <f>VLOOKUP(T169,Complete!$A$6:$R$499,2,FALSE)</f>
        <v>#NUM!</v>
      </c>
      <c r="V169" s="43" t="e">
        <f>VLOOKUP(T169,Complete!$A$6:$R$499,15,FALSE)</f>
        <v>#NUM!</v>
      </c>
    </row>
    <row r="170" spans="2:22">
      <c r="B170" s="43" t="e">
        <f t="array" ref="B170">INDEX('RAW DATA'!#REF!&amp;'RAW DATA'!$B$2:$B$500, SMALL(IF($B$27='RAW DATA'!$AA$2:$AA$500, ROW('RAW DATA'!$AA$2:$AA$500)-MIN(ROW('RAW DATA'!$AA$2:$AA$500))+1, ""), ROW('DON''T DELETE!'!A143)))</f>
        <v>#NUM!</v>
      </c>
      <c r="C170" s="43" t="e">
        <f t="array" ref="C170">INDEX('RAW DATA'!#REF!&amp;'RAW DATA'!$B$2:$B$500, SMALL(IF($C$27='RAW DATA'!$AA$2:$AA$500, ROW('RAW DATA'!$AA$2:$AA$500)-MIN(ROW('RAW DATA'!$AA$2:$AA$500))+1, ""), ROW('DON''T DELETE!'!B143)))</f>
        <v>#NUM!</v>
      </c>
      <c r="D170" s="43" t="e">
        <f t="array" ref="D170">INDEX('RAW DATA'!#REF!&amp;'RAW DATA'!$B$2:$B$500, SMALL(IF($D$27='RAW DATA'!$AA$2:$AA$500, ROW('RAW DATA'!$AA$2:$AA$500)-MIN(ROW('RAW DATA'!$AA$2:$AA$500))+1, ""), ROW('DON''T DELETE!'!C143)))</f>
        <v>#NUM!</v>
      </c>
      <c r="E170" s="43"/>
      <c r="F170" s="43" t="str">
        <f t="shared" si="9"/>
        <v/>
      </c>
      <c r="G170" s="43" t="str">
        <f t="shared" si="10"/>
        <v/>
      </c>
      <c r="H170" s="43" t="str">
        <f t="shared" si="11"/>
        <v/>
      </c>
      <c r="I170" s="43"/>
      <c r="J170" s="43"/>
      <c r="K170" s="43"/>
      <c r="L170" s="43"/>
      <c r="M170" s="43"/>
      <c r="N170" s="43" t="e">
        <f t="array" ref="N170">INDEX('RAW DATA'!#REF!&amp;'RAW DATA'!$B$2:$B$500, SMALL(IF('DON''T DELETE!'!$B$27='RAW DATA'!$AA$2:$AA$500, ROW('RAW DATA'!$AA$2:$AA$500)-MIN(ROW('RAW DATA'!$AA$2:$AA$500))+1, ""), ROW('DON''T DELETE!'!A143)))</f>
        <v>#NUM!</v>
      </c>
      <c r="O170" s="43" t="e">
        <f>VLOOKUP(N170,Complete!$A$6:$R$499,2,FALSE)</f>
        <v>#NUM!</v>
      </c>
      <c r="P170" s="43" t="e">
        <f>VLOOKUP(N170,Complete!$A$6:$R$499,15,FALSE)</f>
        <v>#NUM!</v>
      </c>
      <c r="Q170" s="43" t="e">
        <f t="array" ref="Q170">INDEX('RAW DATA'!#REF!&amp;'RAW DATA'!$B$2:$B$500, SMALL(IF('DON''T DELETE!'!$C$27='RAW DATA'!$AA$2:$AA$500, ROW('RAW DATA'!$AA$2:$AA$500)-MIN(ROW('RAW DATA'!$AA$2:$AA$500))+1, ""), ROW('DON''T DELETE!'!A143)))</f>
        <v>#NUM!</v>
      </c>
      <c r="R170" s="43" t="e">
        <f>VLOOKUP(Q170,Complete!$A$6:$R$499,2,FALSE)</f>
        <v>#NUM!</v>
      </c>
      <c r="S170" s="43" t="e">
        <f>VLOOKUP(Q170,Complete!$A$6:$R$499,15,FALSE)</f>
        <v>#NUM!</v>
      </c>
      <c r="T170" s="43" t="e">
        <f t="array" ref="T170">INDEX('RAW DATA'!#REF!&amp;'RAW DATA'!$B$2:$B$500, SMALL(IF('DON''T DELETE!'!$D$27='RAW DATA'!$AA$2:$AA$500, ROW('RAW DATA'!$AA$2:$AA$500)-MIN(ROW('RAW DATA'!$AA$2:$AA$500))+1, ""), ROW('DON''T DELETE!'!D143)))</f>
        <v>#NUM!</v>
      </c>
      <c r="U170" s="43" t="e">
        <f>VLOOKUP(T170,Complete!$A$6:$R$499,2,FALSE)</f>
        <v>#NUM!</v>
      </c>
      <c r="V170" s="43" t="e">
        <f>VLOOKUP(T170,Complete!$A$6:$R$499,15,FALSE)</f>
        <v>#NUM!</v>
      </c>
    </row>
    <row r="171" spans="2:22">
      <c r="B171" s="43" t="e">
        <f t="array" ref="B171">INDEX('RAW DATA'!#REF!&amp;'RAW DATA'!$B$2:$B$500, SMALL(IF($B$27='RAW DATA'!$AA$2:$AA$500, ROW('RAW DATA'!$AA$2:$AA$500)-MIN(ROW('RAW DATA'!$AA$2:$AA$500))+1, ""), ROW('DON''T DELETE!'!A144)))</f>
        <v>#NUM!</v>
      </c>
      <c r="C171" s="43" t="e">
        <f t="array" ref="C171">INDEX('RAW DATA'!#REF!&amp;'RAW DATA'!$B$2:$B$500, SMALL(IF($C$27='RAW DATA'!$AA$2:$AA$500, ROW('RAW DATA'!$AA$2:$AA$500)-MIN(ROW('RAW DATA'!$AA$2:$AA$500))+1, ""), ROW('DON''T DELETE!'!B144)))</f>
        <v>#NUM!</v>
      </c>
      <c r="D171" s="43" t="e">
        <f t="array" ref="D171">INDEX('RAW DATA'!#REF!&amp;'RAW DATA'!$B$2:$B$500, SMALL(IF($D$27='RAW DATA'!$AA$2:$AA$500, ROW('RAW DATA'!$AA$2:$AA$500)-MIN(ROW('RAW DATA'!$AA$2:$AA$500))+1, ""), ROW('DON''T DELETE!'!C144)))</f>
        <v>#NUM!</v>
      </c>
      <c r="E171" s="43"/>
      <c r="F171" s="43" t="str">
        <f t="shared" si="9"/>
        <v/>
      </c>
      <c r="G171" s="43" t="str">
        <f t="shared" si="10"/>
        <v/>
      </c>
      <c r="H171" s="43" t="str">
        <f t="shared" si="11"/>
        <v/>
      </c>
      <c r="I171" s="43"/>
      <c r="J171" s="43"/>
      <c r="K171" s="43"/>
      <c r="L171" s="43"/>
      <c r="M171" s="43"/>
      <c r="N171" s="43" t="e">
        <f t="array" ref="N171">INDEX('RAW DATA'!#REF!&amp;'RAW DATA'!$B$2:$B$500, SMALL(IF('DON''T DELETE!'!$B$27='RAW DATA'!$AA$2:$AA$500, ROW('RAW DATA'!$AA$2:$AA$500)-MIN(ROW('RAW DATA'!$AA$2:$AA$500))+1, ""), ROW('DON''T DELETE!'!A144)))</f>
        <v>#NUM!</v>
      </c>
      <c r="O171" s="43" t="e">
        <f>VLOOKUP(N171,Complete!$A$6:$R$499,2,FALSE)</f>
        <v>#NUM!</v>
      </c>
      <c r="P171" s="43" t="e">
        <f>VLOOKUP(N171,Complete!$A$6:$R$499,15,FALSE)</f>
        <v>#NUM!</v>
      </c>
      <c r="Q171" s="43" t="e">
        <f t="array" ref="Q171">INDEX('RAW DATA'!#REF!&amp;'RAW DATA'!$B$2:$B$500, SMALL(IF('DON''T DELETE!'!$C$27='RAW DATA'!$AA$2:$AA$500, ROW('RAW DATA'!$AA$2:$AA$500)-MIN(ROW('RAW DATA'!$AA$2:$AA$500))+1, ""), ROW('DON''T DELETE!'!A144)))</f>
        <v>#NUM!</v>
      </c>
      <c r="R171" s="43" t="e">
        <f>VLOOKUP(Q171,Complete!$A$6:$R$499,2,FALSE)</f>
        <v>#NUM!</v>
      </c>
      <c r="S171" s="43" t="e">
        <f>VLOOKUP(Q171,Complete!$A$6:$R$499,15,FALSE)</f>
        <v>#NUM!</v>
      </c>
      <c r="T171" s="43" t="e">
        <f t="array" ref="T171">INDEX('RAW DATA'!#REF!&amp;'RAW DATA'!$B$2:$B$500, SMALL(IF('DON''T DELETE!'!$D$27='RAW DATA'!$AA$2:$AA$500, ROW('RAW DATA'!$AA$2:$AA$500)-MIN(ROW('RAW DATA'!$AA$2:$AA$500))+1, ""), ROW('DON''T DELETE!'!D144)))</f>
        <v>#NUM!</v>
      </c>
      <c r="U171" s="43" t="e">
        <f>VLOOKUP(T171,Complete!$A$6:$R$499,2,FALSE)</f>
        <v>#NUM!</v>
      </c>
      <c r="V171" s="43" t="e">
        <f>VLOOKUP(T171,Complete!$A$6:$R$499,15,FALSE)</f>
        <v>#NUM!</v>
      </c>
    </row>
    <row r="172" spans="2:22">
      <c r="B172" s="43" t="e">
        <f t="array" ref="B172">INDEX('RAW DATA'!#REF!&amp;'RAW DATA'!$B$2:$B$500, SMALL(IF($B$27='RAW DATA'!$AA$2:$AA$500, ROW('RAW DATA'!$AA$2:$AA$500)-MIN(ROW('RAW DATA'!$AA$2:$AA$500))+1, ""), ROW('DON''T DELETE!'!A145)))</f>
        <v>#NUM!</v>
      </c>
      <c r="C172" s="43" t="e">
        <f t="array" ref="C172">INDEX('RAW DATA'!#REF!&amp;'RAW DATA'!$B$2:$B$500, SMALL(IF($C$27='RAW DATA'!$AA$2:$AA$500, ROW('RAW DATA'!$AA$2:$AA$500)-MIN(ROW('RAW DATA'!$AA$2:$AA$500))+1, ""), ROW('DON''T DELETE!'!B145)))</f>
        <v>#NUM!</v>
      </c>
      <c r="D172" s="43" t="e">
        <f t="array" ref="D172">INDEX('RAW DATA'!#REF!&amp;'RAW DATA'!$B$2:$B$500, SMALL(IF($D$27='RAW DATA'!$AA$2:$AA$500, ROW('RAW DATA'!$AA$2:$AA$500)-MIN(ROW('RAW DATA'!$AA$2:$AA$500))+1, ""), ROW('DON''T DELETE!'!C145)))</f>
        <v>#NUM!</v>
      </c>
      <c r="E172" s="43"/>
      <c r="F172" s="43" t="str">
        <f t="shared" si="9"/>
        <v/>
      </c>
      <c r="G172" s="43" t="str">
        <f t="shared" si="10"/>
        <v/>
      </c>
      <c r="H172" s="43" t="str">
        <f t="shared" si="11"/>
        <v/>
      </c>
      <c r="I172" s="43"/>
      <c r="J172" s="43"/>
      <c r="K172" s="43"/>
      <c r="L172" s="43"/>
      <c r="M172" s="43"/>
      <c r="N172" s="43" t="e">
        <f t="array" ref="N172">INDEX('RAW DATA'!#REF!&amp;'RAW DATA'!$B$2:$B$500, SMALL(IF('DON''T DELETE!'!$B$27='RAW DATA'!$AA$2:$AA$500, ROW('RAW DATA'!$AA$2:$AA$500)-MIN(ROW('RAW DATA'!$AA$2:$AA$500))+1, ""), ROW('DON''T DELETE!'!A145)))</f>
        <v>#NUM!</v>
      </c>
      <c r="O172" s="43" t="e">
        <f>VLOOKUP(N172,Complete!$A$6:$R$499,2,FALSE)</f>
        <v>#NUM!</v>
      </c>
      <c r="P172" s="43" t="e">
        <f>VLOOKUP(N172,Complete!$A$6:$R$499,15,FALSE)</f>
        <v>#NUM!</v>
      </c>
      <c r="Q172" s="43" t="e">
        <f t="array" ref="Q172">INDEX('RAW DATA'!#REF!&amp;'RAW DATA'!$B$2:$B$500, SMALL(IF('DON''T DELETE!'!$C$27='RAW DATA'!$AA$2:$AA$500, ROW('RAW DATA'!$AA$2:$AA$500)-MIN(ROW('RAW DATA'!$AA$2:$AA$500))+1, ""), ROW('DON''T DELETE!'!A145)))</f>
        <v>#NUM!</v>
      </c>
      <c r="R172" s="43" t="e">
        <f>VLOOKUP(Q172,Complete!$A$6:$R$499,2,FALSE)</f>
        <v>#NUM!</v>
      </c>
      <c r="S172" s="43" t="e">
        <f>VLOOKUP(Q172,Complete!$A$6:$R$499,15,FALSE)</f>
        <v>#NUM!</v>
      </c>
      <c r="T172" s="43" t="e">
        <f t="array" ref="T172">INDEX('RAW DATA'!#REF!&amp;'RAW DATA'!$B$2:$B$500, SMALL(IF('DON''T DELETE!'!$D$27='RAW DATA'!$AA$2:$AA$500, ROW('RAW DATA'!$AA$2:$AA$500)-MIN(ROW('RAW DATA'!$AA$2:$AA$500))+1, ""), ROW('DON''T DELETE!'!D145)))</f>
        <v>#NUM!</v>
      </c>
      <c r="U172" s="43" t="e">
        <f>VLOOKUP(T172,Complete!$A$6:$R$499,2,FALSE)</f>
        <v>#NUM!</v>
      </c>
      <c r="V172" s="43" t="e">
        <f>VLOOKUP(T172,Complete!$A$6:$R$499,15,FALSE)</f>
        <v>#NUM!</v>
      </c>
    </row>
    <row r="173" spans="2:22">
      <c r="B173" s="43" t="e">
        <f t="array" ref="B173">INDEX('RAW DATA'!#REF!&amp;'RAW DATA'!$B$2:$B$500, SMALL(IF($B$27='RAW DATA'!$AA$2:$AA$500, ROW('RAW DATA'!$AA$2:$AA$500)-MIN(ROW('RAW DATA'!$AA$2:$AA$500))+1, ""), ROW('DON''T DELETE!'!A146)))</f>
        <v>#NUM!</v>
      </c>
      <c r="C173" s="43" t="e">
        <f t="array" ref="C173">INDEX('RAW DATA'!#REF!&amp;'RAW DATA'!$B$2:$B$500, SMALL(IF($C$27='RAW DATA'!$AA$2:$AA$500, ROW('RAW DATA'!$AA$2:$AA$500)-MIN(ROW('RAW DATA'!$AA$2:$AA$500))+1, ""), ROW('DON''T DELETE!'!B146)))</f>
        <v>#NUM!</v>
      </c>
      <c r="D173" s="43" t="e">
        <f t="array" ref="D173">INDEX('RAW DATA'!#REF!&amp;'RAW DATA'!$B$2:$B$500, SMALL(IF($D$27='RAW DATA'!$AA$2:$AA$500, ROW('RAW DATA'!$AA$2:$AA$500)-MIN(ROW('RAW DATA'!$AA$2:$AA$500))+1, ""), ROW('DON''T DELETE!'!C146)))</f>
        <v>#NUM!</v>
      </c>
      <c r="E173" s="43"/>
      <c r="F173" s="43" t="str">
        <f t="shared" si="9"/>
        <v/>
      </c>
      <c r="G173" s="43" t="str">
        <f t="shared" si="10"/>
        <v/>
      </c>
      <c r="H173" s="43" t="str">
        <f t="shared" si="11"/>
        <v/>
      </c>
      <c r="I173" s="43"/>
      <c r="J173" s="43"/>
      <c r="K173" s="43"/>
      <c r="L173" s="43"/>
      <c r="M173" s="43"/>
      <c r="N173" s="43" t="e">
        <f t="array" ref="N173">INDEX('RAW DATA'!#REF!&amp;'RAW DATA'!$B$2:$B$500, SMALL(IF('DON''T DELETE!'!$B$27='RAW DATA'!$AA$2:$AA$500, ROW('RAW DATA'!$AA$2:$AA$500)-MIN(ROW('RAW DATA'!$AA$2:$AA$500))+1, ""), ROW('DON''T DELETE!'!A146)))</f>
        <v>#NUM!</v>
      </c>
      <c r="O173" s="43" t="e">
        <f>VLOOKUP(N173,Complete!$A$6:$R$499,2,FALSE)</f>
        <v>#NUM!</v>
      </c>
      <c r="P173" s="43" t="e">
        <f>VLOOKUP(N173,Complete!$A$6:$R$499,15,FALSE)</f>
        <v>#NUM!</v>
      </c>
      <c r="Q173" s="43" t="e">
        <f t="array" ref="Q173">INDEX('RAW DATA'!#REF!&amp;'RAW DATA'!$B$2:$B$500, SMALL(IF('DON''T DELETE!'!$C$27='RAW DATA'!$AA$2:$AA$500, ROW('RAW DATA'!$AA$2:$AA$500)-MIN(ROW('RAW DATA'!$AA$2:$AA$500))+1, ""), ROW('DON''T DELETE!'!A146)))</f>
        <v>#NUM!</v>
      </c>
      <c r="R173" s="43" t="e">
        <f>VLOOKUP(Q173,Complete!$A$6:$R$499,2,FALSE)</f>
        <v>#NUM!</v>
      </c>
      <c r="S173" s="43" t="e">
        <f>VLOOKUP(Q173,Complete!$A$6:$R$499,15,FALSE)</f>
        <v>#NUM!</v>
      </c>
      <c r="T173" s="43" t="e">
        <f t="array" ref="T173">INDEX('RAW DATA'!#REF!&amp;'RAW DATA'!$B$2:$B$500, SMALL(IF('DON''T DELETE!'!$D$27='RAW DATA'!$AA$2:$AA$500, ROW('RAW DATA'!$AA$2:$AA$500)-MIN(ROW('RAW DATA'!$AA$2:$AA$500))+1, ""), ROW('DON''T DELETE!'!D146)))</f>
        <v>#NUM!</v>
      </c>
      <c r="U173" s="43" t="e">
        <f>VLOOKUP(T173,Complete!$A$6:$R$499,2,FALSE)</f>
        <v>#NUM!</v>
      </c>
      <c r="V173" s="43" t="e">
        <f>VLOOKUP(T173,Complete!$A$6:$R$499,15,FALSE)</f>
        <v>#NUM!</v>
      </c>
    </row>
    <row r="174" spans="2:22">
      <c r="B174" s="43" t="e">
        <f t="array" ref="B174">INDEX('RAW DATA'!#REF!&amp;'RAW DATA'!$B$2:$B$500, SMALL(IF($B$27='RAW DATA'!$AA$2:$AA$500, ROW('RAW DATA'!$AA$2:$AA$500)-MIN(ROW('RAW DATA'!$AA$2:$AA$500))+1, ""), ROW('DON''T DELETE!'!A147)))</f>
        <v>#NUM!</v>
      </c>
      <c r="C174" s="43" t="e">
        <f t="array" ref="C174">INDEX('RAW DATA'!#REF!&amp;'RAW DATA'!$B$2:$B$500, SMALL(IF($C$27='RAW DATA'!$AA$2:$AA$500, ROW('RAW DATA'!$AA$2:$AA$500)-MIN(ROW('RAW DATA'!$AA$2:$AA$500))+1, ""), ROW('DON''T DELETE!'!B147)))</f>
        <v>#NUM!</v>
      </c>
      <c r="D174" s="43" t="e">
        <f t="array" ref="D174">INDEX('RAW DATA'!#REF!&amp;'RAW DATA'!$B$2:$B$500, SMALL(IF($D$27='RAW DATA'!$AA$2:$AA$500, ROW('RAW DATA'!$AA$2:$AA$500)-MIN(ROW('RAW DATA'!$AA$2:$AA$500))+1, ""), ROW('DON''T DELETE!'!C147)))</f>
        <v>#NUM!</v>
      </c>
      <c r="E174" s="43"/>
      <c r="F174" s="43" t="str">
        <f t="shared" si="9"/>
        <v/>
      </c>
      <c r="G174" s="43" t="str">
        <f t="shared" si="10"/>
        <v/>
      </c>
      <c r="H174" s="43" t="str">
        <f t="shared" si="11"/>
        <v/>
      </c>
      <c r="I174" s="43"/>
      <c r="J174" s="43"/>
      <c r="K174" s="43"/>
      <c r="L174" s="43"/>
      <c r="M174" s="43"/>
      <c r="N174" s="43" t="e">
        <f t="array" ref="N174">INDEX('RAW DATA'!#REF!&amp;'RAW DATA'!$B$2:$B$500, SMALL(IF('DON''T DELETE!'!$B$27='RAW DATA'!$AA$2:$AA$500, ROW('RAW DATA'!$AA$2:$AA$500)-MIN(ROW('RAW DATA'!$AA$2:$AA$500))+1, ""), ROW('DON''T DELETE!'!A147)))</f>
        <v>#NUM!</v>
      </c>
      <c r="O174" s="43" t="e">
        <f>VLOOKUP(N174,Complete!$A$6:$R$499,2,FALSE)</f>
        <v>#NUM!</v>
      </c>
      <c r="P174" s="43" t="e">
        <f>VLOOKUP(N174,Complete!$A$6:$R$499,15,FALSE)</f>
        <v>#NUM!</v>
      </c>
      <c r="Q174" s="43" t="e">
        <f t="array" ref="Q174">INDEX('RAW DATA'!#REF!&amp;'RAW DATA'!$B$2:$B$500, SMALL(IF('DON''T DELETE!'!$C$27='RAW DATA'!$AA$2:$AA$500, ROW('RAW DATA'!$AA$2:$AA$500)-MIN(ROW('RAW DATA'!$AA$2:$AA$500))+1, ""), ROW('DON''T DELETE!'!A147)))</f>
        <v>#NUM!</v>
      </c>
      <c r="R174" s="43" t="e">
        <f>VLOOKUP(Q174,Complete!$A$6:$R$499,2,FALSE)</f>
        <v>#NUM!</v>
      </c>
      <c r="S174" s="43" t="e">
        <f>VLOOKUP(Q174,Complete!$A$6:$R$499,15,FALSE)</f>
        <v>#NUM!</v>
      </c>
      <c r="T174" s="43" t="e">
        <f t="array" ref="T174">INDEX('RAW DATA'!#REF!&amp;'RAW DATA'!$B$2:$B$500, SMALL(IF('DON''T DELETE!'!$D$27='RAW DATA'!$AA$2:$AA$500, ROW('RAW DATA'!$AA$2:$AA$500)-MIN(ROW('RAW DATA'!$AA$2:$AA$500))+1, ""), ROW('DON''T DELETE!'!D147)))</f>
        <v>#NUM!</v>
      </c>
      <c r="U174" s="43" t="e">
        <f>VLOOKUP(T174,Complete!$A$6:$R$499,2,FALSE)</f>
        <v>#NUM!</v>
      </c>
      <c r="V174" s="43" t="e">
        <f>VLOOKUP(T174,Complete!$A$6:$R$499,15,FALSE)</f>
        <v>#NUM!</v>
      </c>
    </row>
    <row r="175" spans="2:22">
      <c r="B175" s="43" t="e">
        <f t="array" ref="B175">INDEX('RAW DATA'!#REF!&amp;'RAW DATA'!$B$2:$B$500, SMALL(IF($B$27='RAW DATA'!$AA$2:$AA$500, ROW('RAW DATA'!$AA$2:$AA$500)-MIN(ROW('RAW DATA'!$AA$2:$AA$500))+1, ""), ROW('DON''T DELETE!'!A148)))</f>
        <v>#NUM!</v>
      </c>
      <c r="C175" s="43" t="e">
        <f t="array" ref="C175">INDEX('RAW DATA'!#REF!&amp;'RAW DATA'!$B$2:$B$500, SMALL(IF($C$27='RAW DATA'!$AA$2:$AA$500, ROW('RAW DATA'!$AA$2:$AA$500)-MIN(ROW('RAW DATA'!$AA$2:$AA$500))+1, ""), ROW('DON''T DELETE!'!B148)))</f>
        <v>#NUM!</v>
      </c>
      <c r="D175" s="43" t="e">
        <f t="array" ref="D175">INDEX('RAW DATA'!#REF!&amp;'RAW DATA'!$B$2:$B$500, SMALL(IF($D$27='RAW DATA'!$AA$2:$AA$500, ROW('RAW DATA'!$AA$2:$AA$500)-MIN(ROW('RAW DATA'!$AA$2:$AA$500))+1, ""), ROW('DON''T DELETE!'!C148)))</f>
        <v>#NUM!</v>
      </c>
      <c r="E175" s="43"/>
      <c r="F175" s="43" t="str">
        <f t="shared" si="9"/>
        <v/>
      </c>
      <c r="G175" s="43" t="str">
        <f t="shared" si="10"/>
        <v/>
      </c>
      <c r="H175" s="43" t="str">
        <f t="shared" si="11"/>
        <v/>
      </c>
      <c r="I175" s="43"/>
      <c r="J175" s="43"/>
      <c r="K175" s="43"/>
      <c r="L175" s="43"/>
      <c r="M175" s="43"/>
      <c r="N175" s="43" t="e">
        <f t="array" ref="N175">INDEX('RAW DATA'!#REF!&amp;'RAW DATA'!$B$2:$B$500, SMALL(IF('DON''T DELETE!'!$B$27='RAW DATA'!$AA$2:$AA$500, ROW('RAW DATA'!$AA$2:$AA$500)-MIN(ROW('RAW DATA'!$AA$2:$AA$500))+1, ""), ROW('DON''T DELETE!'!A148)))</f>
        <v>#NUM!</v>
      </c>
      <c r="O175" s="43" t="e">
        <f>VLOOKUP(N175,Complete!$A$6:$R$499,2,FALSE)</f>
        <v>#NUM!</v>
      </c>
      <c r="P175" s="43" t="e">
        <f>VLOOKUP(N175,Complete!$A$6:$R$499,15,FALSE)</f>
        <v>#NUM!</v>
      </c>
      <c r="Q175" s="43" t="e">
        <f t="array" ref="Q175">INDEX('RAW DATA'!#REF!&amp;'RAW DATA'!$B$2:$B$500, SMALL(IF('DON''T DELETE!'!$C$27='RAW DATA'!$AA$2:$AA$500, ROW('RAW DATA'!$AA$2:$AA$500)-MIN(ROW('RAW DATA'!$AA$2:$AA$500))+1, ""), ROW('DON''T DELETE!'!A148)))</f>
        <v>#NUM!</v>
      </c>
      <c r="R175" s="43" t="e">
        <f>VLOOKUP(Q175,Complete!$A$6:$R$499,2,FALSE)</f>
        <v>#NUM!</v>
      </c>
      <c r="S175" s="43" t="e">
        <f>VLOOKUP(Q175,Complete!$A$6:$R$499,15,FALSE)</f>
        <v>#NUM!</v>
      </c>
      <c r="T175" s="43" t="e">
        <f t="array" ref="T175">INDEX('RAW DATA'!#REF!&amp;'RAW DATA'!$B$2:$B$500, SMALL(IF('DON''T DELETE!'!$D$27='RAW DATA'!$AA$2:$AA$500, ROW('RAW DATA'!$AA$2:$AA$500)-MIN(ROW('RAW DATA'!$AA$2:$AA$500))+1, ""), ROW('DON''T DELETE!'!D148)))</f>
        <v>#NUM!</v>
      </c>
      <c r="U175" s="43" t="e">
        <f>VLOOKUP(T175,Complete!$A$6:$R$499,2,FALSE)</f>
        <v>#NUM!</v>
      </c>
      <c r="V175" s="43" t="e">
        <f>VLOOKUP(T175,Complete!$A$6:$R$499,15,FALSE)</f>
        <v>#NUM!</v>
      </c>
    </row>
    <row r="176" spans="2:22">
      <c r="B176" s="43" t="e">
        <f t="array" ref="B176">INDEX('RAW DATA'!#REF!&amp;'RAW DATA'!$B$2:$B$500, SMALL(IF($B$27='RAW DATA'!$AA$2:$AA$500, ROW('RAW DATA'!$AA$2:$AA$500)-MIN(ROW('RAW DATA'!$AA$2:$AA$500))+1, ""), ROW('DON''T DELETE!'!A149)))</f>
        <v>#NUM!</v>
      </c>
      <c r="C176" s="43" t="e">
        <f t="array" ref="C176">INDEX('RAW DATA'!#REF!&amp;'RAW DATA'!$B$2:$B$500, SMALL(IF($C$27='RAW DATA'!$AA$2:$AA$500, ROW('RAW DATA'!$AA$2:$AA$500)-MIN(ROW('RAW DATA'!$AA$2:$AA$500))+1, ""), ROW('DON''T DELETE!'!B149)))</f>
        <v>#NUM!</v>
      </c>
      <c r="D176" s="43" t="e">
        <f t="array" ref="D176">INDEX('RAW DATA'!#REF!&amp;'RAW DATA'!$B$2:$B$500, SMALL(IF($D$27='RAW DATA'!$AA$2:$AA$500, ROW('RAW DATA'!$AA$2:$AA$500)-MIN(ROW('RAW DATA'!$AA$2:$AA$500))+1, ""), ROW('DON''T DELETE!'!C149)))</f>
        <v>#NUM!</v>
      </c>
      <c r="E176" s="43"/>
      <c r="F176" s="43" t="str">
        <f t="shared" si="9"/>
        <v/>
      </c>
      <c r="G176" s="43" t="str">
        <f t="shared" si="10"/>
        <v/>
      </c>
      <c r="H176" s="43" t="str">
        <f t="shared" si="11"/>
        <v/>
      </c>
      <c r="I176" s="43"/>
      <c r="J176" s="43"/>
      <c r="K176" s="43"/>
      <c r="L176" s="43"/>
      <c r="M176" s="43"/>
      <c r="N176" s="43" t="e">
        <f t="array" ref="N176">INDEX('RAW DATA'!#REF!&amp;'RAW DATA'!$B$2:$B$500, SMALL(IF('DON''T DELETE!'!$B$27='RAW DATA'!$AA$2:$AA$500, ROW('RAW DATA'!$AA$2:$AA$500)-MIN(ROW('RAW DATA'!$AA$2:$AA$500))+1, ""), ROW('DON''T DELETE!'!A149)))</f>
        <v>#NUM!</v>
      </c>
      <c r="O176" s="43" t="e">
        <f>VLOOKUP(N176,Complete!$A$6:$R$499,2,FALSE)</f>
        <v>#NUM!</v>
      </c>
      <c r="P176" s="43" t="e">
        <f>VLOOKUP(N176,Complete!$A$6:$R$499,15,FALSE)</f>
        <v>#NUM!</v>
      </c>
      <c r="Q176" s="43" t="e">
        <f t="array" ref="Q176">INDEX('RAW DATA'!#REF!&amp;'RAW DATA'!$B$2:$B$500, SMALL(IF('DON''T DELETE!'!$C$27='RAW DATA'!$AA$2:$AA$500, ROW('RAW DATA'!$AA$2:$AA$500)-MIN(ROW('RAW DATA'!$AA$2:$AA$500))+1, ""), ROW('DON''T DELETE!'!A149)))</f>
        <v>#NUM!</v>
      </c>
      <c r="R176" s="43" t="e">
        <f>VLOOKUP(Q176,Complete!$A$6:$R$499,2,FALSE)</f>
        <v>#NUM!</v>
      </c>
      <c r="S176" s="43" t="e">
        <f>VLOOKUP(Q176,Complete!$A$6:$R$499,15,FALSE)</f>
        <v>#NUM!</v>
      </c>
      <c r="T176" s="43" t="e">
        <f t="array" ref="T176">INDEX('RAW DATA'!#REF!&amp;'RAW DATA'!$B$2:$B$500, SMALL(IF('DON''T DELETE!'!$D$27='RAW DATA'!$AA$2:$AA$500, ROW('RAW DATA'!$AA$2:$AA$500)-MIN(ROW('RAW DATA'!$AA$2:$AA$500))+1, ""), ROW('DON''T DELETE!'!D149)))</f>
        <v>#NUM!</v>
      </c>
      <c r="U176" s="43" t="e">
        <f>VLOOKUP(T176,Complete!$A$6:$R$499,2,FALSE)</f>
        <v>#NUM!</v>
      </c>
      <c r="V176" s="43" t="e">
        <f>VLOOKUP(T176,Complete!$A$6:$R$499,15,FALSE)</f>
        <v>#NUM!</v>
      </c>
    </row>
    <row r="177" spans="2:22">
      <c r="B177" s="43" t="e">
        <f t="array" ref="B177">INDEX('RAW DATA'!#REF!&amp;'RAW DATA'!$B$2:$B$500, SMALL(IF($B$27='RAW DATA'!$AA$2:$AA$500, ROW('RAW DATA'!$AA$2:$AA$500)-MIN(ROW('RAW DATA'!$AA$2:$AA$500))+1, ""), ROW('DON''T DELETE!'!A150)))</f>
        <v>#NUM!</v>
      </c>
      <c r="C177" s="43" t="e">
        <f t="array" ref="C177">INDEX('RAW DATA'!#REF!&amp;'RAW DATA'!$B$2:$B$500, SMALL(IF($C$27='RAW DATA'!$AA$2:$AA$500, ROW('RAW DATA'!$AA$2:$AA$500)-MIN(ROW('RAW DATA'!$AA$2:$AA$500))+1, ""), ROW('DON''T DELETE!'!B150)))</f>
        <v>#NUM!</v>
      </c>
      <c r="D177" s="43" t="e">
        <f t="array" ref="D177">INDEX('RAW DATA'!#REF!&amp;'RAW DATA'!$B$2:$B$500, SMALL(IF($D$27='RAW DATA'!$AA$2:$AA$500, ROW('RAW DATA'!$AA$2:$AA$500)-MIN(ROW('RAW DATA'!$AA$2:$AA$500))+1, ""), ROW('DON''T DELETE!'!C150)))</f>
        <v>#NUM!</v>
      </c>
      <c r="E177" s="43"/>
      <c r="F177" s="43" t="str">
        <f t="shared" si="9"/>
        <v/>
      </c>
      <c r="G177" s="43" t="str">
        <f t="shared" si="10"/>
        <v/>
      </c>
      <c r="H177" s="43" t="str">
        <f t="shared" si="11"/>
        <v/>
      </c>
      <c r="I177" s="43"/>
      <c r="J177" s="43"/>
      <c r="K177" s="43"/>
      <c r="L177" s="43"/>
      <c r="M177" s="43"/>
      <c r="N177" s="43" t="e">
        <f t="array" ref="N177">INDEX('RAW DATA'!#REF!&amp;'RAW DATA'!$B$2:$B$500, SMALL(IF('DON''T DELETE!'!$B$27='RAW DATA'!$AA$2:$AA$500, ROW('RAW DATA'!$AA$2:$AA$500)-MIN(ROW('RAW DATA'!$AA$2:$AA$500))+1, ""), ROW('DON''T DELETE!'!A150)))</f>
        <v>#NUM!</v>
      </c>
      <c r="O177" s="43" t="e">
        <f>VLOOKUP(N177,Complete!$A$6:$R$499,2,FALSE)</f>
        <v>#NUM!</v>
      </c>
      <c r="P177" s="43" t="e">
        <f>VLOOKUP(N177,Complete!$A$6:$R$499,15,FALSE)</f>
        <v>#NUM!</v>
      </c>
      <c r="Q177" s="43" t="e">
        <f t="array" ref="Q177">INDEX('RAW DATA'!#REF!&amp;'RAW DATA'!$B$2:$B$500, SMALL(IF('DON''T DELETE!'!$C$27='RAW DATA'!$AA$2:$AA$500, ROW('RAW DATA'!$AA$2:$AA$500)-MIN(ROW('RAW DATA'!$AA$2:$AA$500))+1, ""), ROW('DON''T DELETE!'!A150)))</f>
        <v>#NUM!</v>
      </c>
      <c r="R177" s="43" t="e">
        <f>VLOOKUP(Q177,Complete!$A$6:$R$499,2,FALSE)</f>
        <v>#NUM!</v>
      </c>
      <c r="S177" s="43" t="e">
        <f>VLOOKUP(Q177,Complete!$A$6:$R$499,15,FALSE)</f>
        <v>#NUM!</v>
      </c>
      <c r="T177" s="43" t="e">
        <f t="array" ref="T177">INDEX('RAW DATA'!#REF!&amp;'RAW DATA'!$B$2:$B$500, SMALL(IF('DON''T DELETE!'!$D$27='RAW DATA'!$AA$2:$AA$500, ROW('RAW DATA'!$AA$2:$AA$500)-MIN(ROW('RAW DATA'!$AA$2:$AA$500))+1, ""), ROW('DON''T DELETE!'!D150)))</f>
        <v>#NUM!</v>
      </c>
      <c r="U177" s="43" t="e">
        <f>VLOOKUP(T177,Complete!$A$6:$R$499,2,FALSE)</f>
        <v>#NUM!</v>
      </c>
      <c r="V177" s="43" t="e">
        <f>VLOOKUP(T177,Complete!$A$6:$R$499,15,FALSE)</f>
        <v>#NUM!</v>
      </c>
    </row>
    <row r="178" spans="2:22">
      <c r="B178" s="43" t="e">
        <f t="array" ref="B178">INDEX('RAW DATA'!#REF!&amp;'RAW DATA'!$B$2:$B$500, SMALL(IF($B$27='RAW DATA'!$AA$2:$AA$500, ROW('RAW DATA'!$AA$2:$AA$500)-MIN(ROW('RAW DATA'!$AA$2:$AA$500))+1, ""), ROW('DON''T DELETE!'!A151)))</f>
        <v>#NUM!</v>
      </c>
      <c r="C178" s="43" t="e">
        <f t="array" ref="C178">INDEX('RAW DATA'!#REF!&amp;'RAW DATA'!$B$2:$B$500, SMALL(IF($C$27='RAW DATA'!$AA$2:$AA$500, ROW('RAW DATA'!$AA$2:$AA$500)-MIN(ROW('RAW DATA'!$AA$2:$AA$500))+1, ""), ROW('DON''T DELETE!'!B151)))</f>
        <v>#NUM!</v>
      </c>
      <c r="D178" s="43" t="e">
        <f t="array" ref="D178">INDEX('RAW DATA'!#REF!&amp;'RAW DATA'!$B$2:$B$500, SMALL(IF($D$27='RAW DATA'!$AA$2:$AA$500, ROW('RAW DATA'!$AA$2:$AA$500)-MIN(ROW('RAW DATA'!$AA$2:$AA$500))+1, ""), ROW('DON''T DELETE!'!C151)))</f>
        <v>#NUM!</v>
      </c>
      <c r="E178" s="43"/>
      <c r="F178" s="43" t="str">
        <f t="shared" ref="F178:F200" si="12">IF(ISERROR(B178),"",B178)</f>
        <v/>
      </c>
      <c r="G178" s="43" t="str">
        <f t="shared" ref="G178:G200" si="13">IF(ISERROR(C178),"",C178)</f>
        <v/>
      </c>
      <c r="H178" s="43" t="str">
        <f t="shared" ref="H178:H200" si="14">IF(ISERROR(D178),"",D178)</f>
        <v/>
      </c>
      <c r="I178" s="43"/>
      <c r="J178" s="43"/>
      <c r="K178" s="43"/>
      <c r="L178" s="43"/>
      <c r="M178" s="43"/>
      <c r="N178" s="43" t="e">
        <f t="array" ref="N178">INDEX('RAW DATA'!#REF!&amp;'RAW DATA'!$B$2:$B$500, SMALL(IF('DON''T DELETE!'!$B$27='RAW DATA'!$AA$2:$AA$500, ROW('RAW DATA'!$AA$2:$AA$500)-MIN(ROW('RAW DATA'!$AA$2:$AA$500))+1, ""), ROW('DON''T DELETE!'!A151)))</f>
        <v>#NUM!</v>
      </c>
      <c r="O178" s="43" t="e">
        <f>VLOOKUP(N178,Complete!$A$6:$R$499,2,FALSE)</f>
        <v>#NUM!</v>
      </c>
      <c r="P178" s="43" t="e">
        <f>VLOOKUP(N178,Complete!$A$6:$R$499,15,FALSE)</f>
        <v>#NUM!</v>
      </c>
      <c r="Q178" s="43" t="e">
        <f t="array" ref="Q178">INDEX('RAW DATA'!#REF!&amp;'RAW DATA'!$B$2:$B$500, SMALL(IF('DON''T DELETE!'!$C$27='RAW DATA'!$AA$2:$AA$500, ROW('RAW DATA'!$AA$2:$AA$500)-MIN(ROW('RAW DATA'!$AA$2:$AA$500))+1, ""), ROW('DON''T DELETE!'!A151)))</f>
        <v>#NUM!</v>
      </c>
      <c r="R178" s="43" t="e">
        <f>VLOOKUP(Q178,Complete!$A$6:$R$499,2,FALSE)</f>
        <v>#NUM!</v>
      </c>
      <c r="S178" s="43" t="e">
        <f>VLOOKUP(Q178,Complete!$A$6:$R$499,15,FALSE)</f>
        <v>#NUM!</v>
      </c>
      <c r="T178" s="43" t="e">
        <f t="array" ref="T178">INDEX('RAW DATA'!#REF!&amp;'RAW DATA'!$B$2:$B$500, SMALL(IF('DON''T DELETE!'!$D$27='RAW DATA'!$AA$2:$AA$500, ROW('RAW DATA'!$AA$2:$AA$500)-MIN(ROW('RAW DATA'!$AA$2:$AA$500))+1, ""), ROW('DON''T DELETE!'!D151)))</f>
        <v>#NUM!</v>
      </c>
      <c r="U178" s="43" t="e">
        <f>VLOOKUP(T178,Complete!$A$6:$R$499,2,FALSE)</f>
        <v>#NUM!</v>
      </c>
      <c r="V178" s="43" t="e">
        <f>VLOOKUP(T178,Complete!$A$6:$R$499,15,FALSE)</f>
        <v>#NUM!</v>
      </c>
    </row>
    <row r="179" spans="2:22">
      <c r="B179" s="43" t="e">
        <f t="array" ref="B179">INDEX('RAW DATA'!#REF!&amp;'RAW DATA'!$B$2:$B$500, SMALL(IF($B$27='RAW DATA'!$AA$2:$AA$500, ROW('RAW DATA'!$AA$2:$AA$500)-MIN(ROW('RAW DATA'!$AA$2:$AA$500))+1, ""), ROW('DON''T DELETE!'!A152)))</f>
        <v>#NUM!</v>
      </c>
      <c r="C179" s="43" t="e">
        <f t="array" ref="C179">INDEX('RAW DATA'!#REF!&amp;'RAW DATA'!$B$2:$B$500, SMALL(IF($C$27='RAW DATA'!$AA$2:$AA$500, ROW('RAW DATA'!$AA$2:$AA$500)-MIN(ROW('RAW DATA'!$AA$2:$AA$500))+1, ""), ROW('DON''T DELETE!'!B152)))</f>
        <v>#NUM!</v>
      </c>
      <c r="D179" s="43" t="e">
        <f t="array" ref="D179">INDEX('RAW DATA'!#REF!&amp;'RAW DATA'!$B$2:$B$500, SMALL(IF($D$27='RAW DATA'!$AA$2:$AA$500, ROW('RAW DATA'!$AA$2:$AA$500)-MIN(ROW('RAW DATA'!$AA$2:$AA$500))+1, ""), ROW('DON''T DELETE!'!C152)))</f>
        <v>#NUM!</v>
      </c>
      <c r="E179" s="43"/>
      <c r="F179" s="43" t="str">
        <f t="shared" si="12"/>
        <v/>
      </c>
      <c r="G179" s="43" t="str">
        <f t="shared" si="13"/>
        <v/>
      </c>
      <c r="H179" s="43" t="str">
        <f t="shared" si="14"/>
        <v/>
      </c>
      <c r="I179" s="43"/>
      <c r="J179" s="43"/>
      <c r="K179" s="43"/>
      <c r="L179" s="43"/>
      <c r="M179" s="43"/>
      <c r="N179" s="43" t="e">
        <f t="array" ref="N179">INDEX('RAW DATA'!#REF!&amp;'RAW DATA'!$B$2:$B$500, SMALL(IF('DON''T DELETE!'!$B$27='RAW DATA'!$AA$2:$AA$500, ROW('RAW DATA'!$AA$2:$AA$500)-MIN(ROW('RAW DATA'!$AA$2:$AA$500))+1, ""), ROW('DON''T DELETE!'!A152)))</f>
        <v>#NUM!</v>
      </c>
      <c r="O179" s="43" t="e">
        <f>VLOOKUP(N179,Complete!$A$6:$R$499,2,FALSE)</f>
        <v>#NUM!</v>
      </c>
      <c r="P179" s="43" t="e">
        <f>VLOOKUP(N179,Complete!$A$6:$R$499,15,FALSE)</f>
        <v>#NUM!</v>
      </c>
      <c r="Q179" s="43" t="e">
        <f t="array" ref="Q179">INDEX('RAW DATA'!#REF!&amp;'RAW DATA'!$B$2:$B$500, SMALL(IF('DON''T DELETE!'!$C$27='RAW DATA'!$AA$2:$AA$500, ROW('RAW DATA'!$AA$2:$AA$500)-MIN(ROW('RAW DATA'!$AA$2:$AA$500))+1, ""), ROW('DON''T DELETE!'!A152)))</f>
        <v>#NUM!</v>
      </c>
      <c r="R179" s="43" t="e">
        <f>VLOOKUP(Q179,Complete!$A$6:$R$499,2,FALSE)</f>
        <v>#NUM!</v>
      </c>
      <c r="S179" s="43" t="e">
        <f>VLOOKUP(Q179,Complete!$A$6:$R$499,15,FALSE)</f>
        <v>#NUM!</v>
      </c>
      <c r="T179" s="43" t="e">
        <f t="array" ref="T179">INDEX('RAW DATA'!#REF!&amp;'RAW DATA'!$B$2:$B$500, SMALL(IF('DON''T DELETE!'!$D$27='RAW DATA'!$AA$2:$AA$500, ROW('RAW DATA'!$AA$2:$AA$500)-MIN(ROW('RAW DATA'!$AA$2:$AA$500))+1, ""), ROW('DON''T DELETE!'!D152)))</f>
        <v>#NUM!</v>
      </c>
      <c r="U179" s="43" t="e">
        <f>VLOOKUP(T179,Complete!$A$6:$R$499,2,FALSE)</f>
        <v>#NUM!</v>
      </c>
      <c r="V179" s="43" t="e">
        <f>VLOOKUP(T179,Complete!$A$6:$R$499,15,FALSE)</f>
        <v>#NUM!</v>
      </c>
    </row>
    <row r="180" spans="2:22">
      <c r="B180" s="43" t="e">
        <f t="array" ref="B180">INDEX('RAW DATA'!#REF!&amp;'RAW DATA'!$B$2:$B$500, SMALL(IF($B$27='RAW DATA'!$AA$2:$AA$500, ROW('RAW DATA'!$AA$2:$AA$500)-MIN(ROW('RAW DATA'!$AA$2:$AA$500))+1, ""), ROW('DON''T DELETE!'!A153)))</f>
        <v>#NUM!</v>
      </c>
      <c r="C180" s="43" t="e">
        <f t="array" ref="C180">INDEX('RAW DATA'!#REF!&amp;'RAW DATA'!$B$2:$B$500, SMALL(IF($C$27='RAW DATA'!$AA$2:$AA$500, ROW('RAW DATA'!$AA$2:$AA$500)-MIN(ROW('RAW DATA'!$AA$2:$AA$500))+1, ""), ROW('DON''T DELETE!'!B153)))</f>
        <v>#NUM!</v>
      </c>
      <c r="D180" s="43" t="e">
        <f t="array" ref="D180">INDEX('RAW DATA'!#REF!&amp;'RAW DATA'!$B$2:$B$500, SMALL(IF($D$27='RAW DATA'!$AA$2:$AA$500, ROW('RAW DATA'!$AA$2:$AA$500)-MIN(ROW('RAW DATA'!$AA$2:$AA$500))+1, ""), ROW('DON''T DELETE!'!C153)))</f>
        <v>#NUM!</v>
      </c>
      <c r="E180" s="43"/>
      <c r="F180" s="43" t="str">
        <f t="shared" si="12"/>
        <v/>
      </c>
      <c r="G180" s="43" t="str">
        <f t="shared" si="13"/>
        <v/>
      </c>
      <c r="H180" s="43" t="str">
        <f t="shared" si="14"/>
        <v/>
      </c>
      <c r="I180" s="43"/>
      <c r="J180" s="43"/>
      <c r="K180" s="43"/>
      <c r="L180" s="43"/>
      <c r="M180" s="43"/>
      <c r="N180" s="43" t="e">
        <f t="array" ref="N180">INDEX('RAW DATA'!#REF!&amp;'RAW DATA'!$B$2:$B$500, SMALL(IF('DON''T DELETE!'!$B$27='RAW DATA'!$AA$2:$AA$500, ROW('RAW DATA'!$AA$2:$AA$500)-MIN(ROW('RAW DATA'!$AA$2:$AA$500))+1, ""), ROW('DON''T DELETE!'!A153)))</f>
        <v>#NUM!</v>
      </c>
      <c r="O180" s="43" t="e">
        <f>VLOOKUP(N180,Complete!$A$6:$R$499,2,FALSE)</f>
        <v>#NUM!</v>
      </c>
      <c r="P180" s="43" t="e">
        <f>VLOOKUP(N180,Complete!$A$6:$R$499,15,FALSE)</f>
        <v>#NUM!</v>
      </c>
      <c r="Q180" s="43" t="e">
        <f t="array" ref="Q180">INDEX('RAW DATA'!#REF!&amp;'RAW DATA'!$B$2:$B$500, SMALL(IF('DON''T DELETE!'!$C$27='RAW DATA'!$AA$2:$AA$500, ROW('RAW DATA'!$AA$2:$AA$500)-MIN(ROW('RAW DATA'!$AA$2:$AA$500))+1, ""), ROW('DON''T DELETE!'!A153)))</f>
        <v>#NUM!</v>
      </c>
      <c r="R180" s="43" t="e">
        <f>VLOOKUP(Q180,Complete!$A$6:$R$499,2,FALSE)</f>
        <v>#NUM!</v>
      </c>
      <c r="S180" s="43" t="e">
        <f>VLOOKUP(Q180,Complete!$A$6:$R$499,15,FALSE)</f>
        <v>#NUM!</v>
      </c>
      <c r="T180" s="43" t="e">
        <f t="array" ref="T180">INDEX('RAW DATA'!#REF!&amp;'RAW DATA'!$B$2:$B$500, SMALL(IF('DON''T DELETE!'!$D$27='RAW DATA'!$AA$2:$AA$500, ROW('RAW DATA'!$AA$2:$AA$500)-MIN(ROW('RAW DATA'!$AA$2:$AA$500))+1, ""), ROW('DON''T DELETE!'!D153)))</f>
        <v>#NUM!</v>
      </c>
      <c r="U180" s="43" t="e">
        <f>VLOOKUP(T180,Complete!$A$6:$R$499,2,FALSE)</f>
        <v>#NUM!</v>
      </c>
      <c r="V180" s="43" t="e">
        <f>VLOOKUP(T180,Complete!$A$6:$R$499,15,FALSE)</f>
        <v>#NUM!</v>
      </c>
    </row>
    <row r="181" spans="2:22">
      <c r="B181" s="43" t="e">
        <f t="array" ref="B181">INDEX('RAW DATA'!#REF!&amp;'RAW DATA'!$B$2:$B$500, SMALL(IF($B$27='RAW DATA'!$AA$2:$AA$500, ROW('RAW DATA'!$AA$2:$AA$500)-MIN(ROW('RAW DATA'!$AA$2:$AA$500))+1, ""), ROW('DON''T DELETE!'!A154)))</f>
        <v>#NUM!</v>
      </c>
      <c r="C181" s="43" t="e">
        <f t="array" ref="C181">INDEX('RAW DATA'!#REF!&amp;'RAW DATA'!$B$2:$B$500, SMALL(IF($C$27='RAW DATA'!$AA$2:$AA$500, ROW('RAW DATA'!$AA$2:$AA$500)-MIN(ROW('RAW DATA'!$AA$2:$AA$500))+1, ""), ROW('DON''T DELETE!'!B154)))</f>
        <v>#NUM!</v>
      </c>
      <c r="D181" s="43" t="e">
        <f t="array" ref="D181">INDEX('RAW DATA'!#REF!&amp;'RAW DATA'!$B$2:$B$500, SMALL(IF($D$27='RAW DATA'!$AA$2:$AA$500, ROW('RAW DATA'!$AA$2:$AA$500)-MIN(ROW('RAW DATA'!$AA$2:$AA$500))+1, ""), ROW('DON''T DELETE!'!C154)))</f>
        <v>#NUM!</v>
      </c>
      <c r="E181" s="43"/>
      <c r="F181" s="43" t="str">
        <f t="shared" si="12"/>
        <v/>
      </c>
      <c r="G181" s="43" t="str">
        <f t="shared" si="13"/>
        <v/>
      </c>
      <c r="H181" s="43" t="str">
        <f t="shared" si="14"/>
        <v/>
      </c>
      <c r="I181" s="43"/>
      <c r="J181" s="43"/>
      <c r="K181" s="43"/>
      <c r="L181" s="43"/>
      <c r="M181" s="43"/>
      <c r="N181" s="43" t="e">
        <f t="array" ref="N181">INDEX('RAW DATA'!#REF!&amp;'RAW DATA'!$B$2:$B$500, SMALL(IF('DON''T DELETE!'!$B$27='RAW DATA'!$AA$2:$AA$500, ROW('RAW DATA'!$AA$2:$AA$500)-MIN(ROW('RAW DATA'!$AA$2:$AA$500))+1, ""), ROW('DON''T DELETE!'!A154)))</f>
        <v>#NUM!</v>
      </c>
      <c r="O181" s="43" t="e">
        <f>VLOOKUP(N181,Complete!$A$6:$R$499,2,FALSE)</f>
        <v>#NUM!</v>
      </c>
      <c r="P181" s="43" t="e">
        <f>VLOOKUP(N181,Complete!$A$6:$R$499,15,FALSE)</f>
        <v>#NUM!</v>
      </c>
      <c r="Q181" s="43" t="e">
        <f t="array" ref="Q181">INDEX('RAW DATA'!#REF!&amp;'RAW DATA'!$B$2:$B$500, SMALL(IF('DON''T DELETE!'!$C$27='RAW DATA'!$AA$2:$AA$500, ROW('RAW DATA'!$AA$2:$AA$500)-MIN(ROW('RAW DATA'!$AA$2:$AA$500))+1, ""), ROW('DON''T DELETE!'!A154)))</f>
        <v>#NUM!</v>
      </c>
      <c r="R181" s="43" t="e">
        <f>VLOOKUP(Q181,Complete!$A$6:$R$499,2,FALSE)</f>
        <v>#NUM!</v>
      </c>
      <c r="S181" s="43" t="e">
        <f>VLOOKUP(Q181,Complete!$A$6:$R$499,15,FALSE)</f>
        <v>#NUM!</v>
      </c>
      <c r="T181" s="43" t="e">
        <f t="array" ref="T181">INDEX('RAW DATA'!#REF!&amp;'RAW DATA'!$B$2:$B$500, SMALL(IF('DON''T DELETE!'!$D$27='RAW DATA'!$AA$2:$AA$500, ROW('RAW DATA'!$AA$2:$AA$500)-MIN(ROW('RAW DATA'!$AA$2:$AA$500))+1, ""), ROW('DON''T DELETE!'!D154)))</f>
        <v>#NUM!</v>
      </c>
      <c r="U181" s="43" t="e">
        <f>VLOOKUP(T181,Complete!$A$6:$R$499,2,FALSE)</f>
        <v>#NUM!</v>
      </c>
      <c r="V181" s="43" t="e">
        <f>VLOOKUP(T181,Complete!$A$6:$R$499,15,FALSE)</f>
        <v>#NUM!</v>
      </c>
    </row>
    <row r="182" spans="2:22">
      <c r="B182" s="43" t="e">
        <f t="array" ref="B182">INDEX('RAW DATA'!#REF!&amp;'RAW DATA'!$B$2:$B$500, SMALL(IF($B$27='RAW DATA'!$AA$2:$AA$500, ROW('RAW DATA'!$AA$2:$AA$500)-MIN(ROW('RAW DATA'!$AA$2:$AA$500))+1, ""), ROW('DON''T DELETE!'!A155)))</f>
        <v>#NUM!</v>
      </c>
      <c r="C182" s="43" t="e">
        <f t="array" ref="C182">INDEX('RAW DATA'!#REF!&amp;'RAW DATA'!$B$2:$B$500, SMALL(IF($C$27='RAW DATA'!$AA$2:$AA$500, ROW('RAW DATA'!$AA$2:$AA$500)-MIN(ROW('RAW DATA'!$AA$2:$AA$500))+1, ""), ROW('DON''T DELETE!'!B155)))</f>
        <v>#NUM!</v>
      </c>
      <c r="D182" s="43" t="e">
        <f t="array" ref="D182">INDEX('RAW DATA'!#REF!&amp;'RAW DATA'!$B$2:$B$500, SMALL(IF($D$27='RAW DATA'!$AA$2:$AA$500, ROW('RAW DATA'!$AA$2:$AA$500)-MIN(ROW('RAW DATA'!$AA$2:$AA$500))+1, ""), ROW('DON''T DELETE!'!C155)))</f>
        <v>#NUM!</v>
      </c>
      <c r="E182" s="43"/>
      <c r="F182" s="43" t="str">
        <f t="shared" si="12"/>
        <v/>
      </c>
      <c r="G182" s="43" t="str">
        <f t="shared" si="13"/>
        <v/>
      </c>
      <c r="H182" s="43" t="str">
        <f t="shared" si="14"/>
        <v/>
      </c>
      <c r="I182" s="43"/>
      <c r="J182" s="43"/>
      <c r="K182" s="43"/>
      <c r="L182" s="43"/>
      <c r="M182" s="43"/>
      <c r="N182" s="43" t="e">
        <f t="array" ref="N182">INDEX('RAW DATA'!#REF!&amp;'RAW DATA'!$B$2:$B$500, SMALL(IF('DON''T DELETE!'!$B$27='RAW DATA'!$AA$2:$AA$500, ROW('RAW DATA'!$AA$2:$AA$500)-MIN(ROW('RAW DATA'!$AA$2:$AA$500))+1, ""), ROW('DON''T DELETE!'!A155)))</f>
        <v>#NUM!</v>
      </c>
      <c r="O182" s="43" t="e">
        <f>VLOOKUP(N182,Complete!$A$6:$R$499,2,FALSE)</f>
        <v>#NUM!</v>
      </c>
      <c r="P182" s="43" t="e">
        <f>VLOOKUP(N182,Complete!$A$6:$R$499,15,FALSE)</f>
        <v>#NUM!</v>
      </c>
      <c r="Q182" s="43" t="e">
        <f t="array" ref="Q182">INDEX('RAW DATA'!#REF!&amp;'RAW DATA'!$B$2:$B$500, SMALL(IF('DON''T DELETE!'!$C$27='RAW DATA'!$AA$2:$AA$500, ROW('RAW DATA'!$AA$2:$AA$500)-MIN(ROW('RAW DATA'!$AA$2:$AA$500))+1, ""), ROW('DON''T DELETE!'!A155)))</f>
        <v>#NUM!</v>
      </c>
      <c r="R182" s="43" t="e">
        <f>VLOOKUP(Q182,Complete!$A$6:$R$499,2,FALSE)</f>
        <v>#NUM!</v>
      </c>
      <c r="S182" s="43" t="e">
        <f>VLOOKUP(Q182,Complete!$A$6:$R$499,15,FALSE)</f>
        <v>#NUM!</v>
      </c>
      <c r="T182" s="43" t="e">
        <f t="array" ref="T182">INDEX('RAW DATA'!#REF!&amp;'RAW DATA'!$B$2:$B$500, SMALL(IF('DON''T DELETE!'!$D$27='RAW DATA'!$AA$2:$AA$500, ROW('RAW DATA'!$AA$2:$AA$500)-MIN(ROW('RAW DATA'!$AA$2:$AA$500))+1, ""), ROW('DON''T DELETE!'!D155)))</f>
        <v>#NUM!</v>
      </c>
      <c r="U182" s="43" t="e">
        <f>VLOOKUP(T182,Complete!$A$6:$R$499,2,FALSE)</f>
        <v>#NUM!</v>
      </c>
      <c r="V182" s="43" t="e">
        <f>VLOOKUP(T182,Complete!$A$6:$R$499,15,FALSE)</f>
        <v>#NUM!</v>
      </c>
    </row>
    <row r="183" spans="2:22">
      <c r="B183" s="43" t="e">
        <f t="array" ref="B183">INDEX('RAW DATA'!#REF!&amp;'RAW DATA'!$B$2:$B$500, SMALL(IF($B$27='RAW DATA'!$AA$2:$AA$500, ROW('RAW DATA'!$AA$2:$AA$500)-MIN(ROW('RAW DATA'!$AA$2:$AA$500))+1, ""), ROW('DON''T DELETE!'!A156)))</f>
        <v>#NUM!</v>
      </c>
      <c r="C183" s="43" t="e">
        <f t="array" ref="C183">INDEX('RAW DATA'!#REF!&amp;'RAW DATA'!$B$2:$B$500, SMALL(IF($C$27='RAW DATA'!$AA$2:$AA$500, ROW('RAW DATA'!$AA$2:$AA$500)-MIN(ROW('RAW DATA'!$AA$2:$AA$500))+1, ""), ROW('DON''T DELETE!'!B156)))</f>
        <v>#NUM!</v>
      </c>
      <c r="D183" s="43" t="e">
        <f t="array" ref="D183">INDEX('RAW DATA'!#REF!&amp;'RAW DATA'!$B$2:$B$500, SMALL(IF($D$27='RAW DATA'!$AA$2:$AA$500, ROW('RAW DATA'!$AA$2:$AA$500)-MIN(ROW('RAW DATA'!$AA$2:$AA$500))+1, ""), ROW('DON''T DELETE!'!C156)))</f>
        <v>#NUM!</v>
      </c>
      <c r="E183" s="43"/>
      <c r="F183" s="43" t="str">
        <f t="shared" si="12"/>
        <v/>
      </c>
      <c r="G183" s="43" t="str">
        <f t="shared" si="13"/>
        <v/>
      </c>
      <c r="H183" s="43" t="str">
        <f t="shared" si="14"/>
        <v/>
      </c>
      <c r="I183" s="43"/>
      <c r="J183" s="43"/>
      <c r="K183" s="43"/>
      <c r="L183" s="43"/>
      <c r="M183" s="43"/>
      <c r="N183" s="43" t="e">
        <f t="array" ref="N183">INDEX('RAW DATA'!#REF!&amp;'RAW DATA'!$B$2:$B$500, SMALL(IF('DON''T DELETE!'!$B$27='RAW DATA'!$AA$2:$AA$500, ROW('RAW DATA'!$AA$2:$AA$500)-MIN(ROW('RAW DATA'!$AA$2:$AA$500))+1, ""), ROW('DON''T DELETE!'!A156)))</f>
        <v>#NUM!</v>
      </c>
      <c r="O183" s="43" t="e">
        <f>VLOOKUP(N183,Complete!$A$6:$R$499,2,FALSE)</f>
        <v>#NUM!</v>
      </c>
      <c r="P183" s="43" t="e">
        <f>VLOOKUP(N183,Complete!$A$6:$R$499,15,FALSE)</f>
        <v>#NUM!</v>
      </c>
      <c r="Q183" s="43" t="e">
        <f t="array" ref="Q183">INDEX('RAW DATA'!#REF!&amp;'RAW DATA'!$B$2:$B$500, SMALL(IF('DON''T DELETE!'!$C$27='RAW DATA'!$AA$2:$AA$500, ROW('RAW DATA'!$AA$2:$AA$500)-MIN(ROW('RAW DATA'!$AA$2:$AA$500))+1, ""), ROW('DON''T DELETE!'!A156)))</f>
        <v>#NUM!</v>
      </c>
      <c r="R183" s="43" t="e">
        <f>VLOOKUP(Q183,Complete!$A$6:$R$499,2,FALSE)</f>
        <v>#NUM!</v>
      </c>
      <c r="S183" s="43" t="e">
        <f>VLOOKUP(Q183,Complete!$A$6:$R$499,15,FALSE)</f>
        <v>#NUM!</v>
      </c>
      <c r="T183" s="43" t="e">
        <f t="array" ref="T183">INDEX('RAW DATA'!#REF!&amp;'RAW DATA'!$B$2:$B$500, SMALL(IF('DON''T DELETE!'!$D$27='RAW DATA'!$AA$2:$AA$500, ROW('RAW DATA'!$AA$2:$AA$500)-MIN(ROW('RAW DATA'!$AA$2:$AA$500))+1, ""), ROW('DON''T DELETE!'!D156)))</f>
        <v>#NUM!</v>
      </c>
      <c r="U183" s="43" t="e">
        <f>VLOOKUP(T183,Complete!$A$6:$R$499,2,FALSE)</f>
        <v>#NUM!</v>
      </c>
      <c r="V183" s="43" t="e">
        <f>VLOOKUP(T183,Complete!$A$6:$R$499,15,FALSE)</f>
        <v>#NUM!</v>
      </c>
    </row>
    <row r="184" spans="2:22">
      <c r="B184" s="43" t="e">
        <f t="array" ref="B184">INDEX('RAW DATA'!#REF!&amp;'RAW DATA'!$B$2:$B$500, SMALL(IF($B$27='RAW DATA'!$AA$2:$AA$500, ROW('RAW DATA'!$AA$2:$AA$500)-MIN(ROW('RAW DATA'!$AA$2:$AA$500))+1, ""), ROW('DON''T DELETE!'!A157)))</f>
        <v>#NUM!</v>
      </c>
      <c r="C184" s="43" t="e">
        <f t="array" ref="C184">INDEX('RAW DATA'!#REF!&amp;'RAW DATA'!$B$2:$B$500, SMALL(IF($C$27='RAW DATA'!$AA$2:$AA$500, ROW('RAW DATA'!$AA$2:$AA$500)-MIN(ROW('RAW DATA'!$AA$2:$AA$500))+1, ""), ROW('DON''T DELETE!'!B157)))</f>
        <v>#NUM!</v>
      </c>
      <c r="D184" s="43" t="e">
        <f t="array" ref="D184">INDEX('RAW DATA'!#REF!&amp;'RAW DATA'!$B$2:$B$500, SMALL(IF($D$27='RAW DATA'!$AA$2:$AA$500, ROW('RAW DATA'!$AA$2:$AA$500)-MIN(ROW('RAW DATA'!$AA$2:$AA$500))+1, ""), ROW('DON''T DELETE!'!C157)))</f>
        <v>#NUM!</v>
      </c>
      <c r="E184" s="43"/>
      <c r="F184" s="43" t="str">
        <f t="shared" si="12"/>
        <v/>
      </c>
      <c r="G184" s="43" t="str">
        <f t="shared" si="13"/>
        <v/>
      </c>
      <c r="H184" s="43" t="str">
        <f t="shared" si="14"/>
        <v/>
      </c>
      <c r="I184" s="43"/>
      <c r="J184" s="43"/>
      <c r="K184" s="43"/>
      <c r="L184" s="43"/>
      <c r="M184" s="43"/>
      <c r="N184" s="43" t="e">
        <f t="array" ref="N184">INDEX('RAW DATA'!#REF!&amp;'RAW DATA'!$B$2:$B$500, SMALL(IF('DON''T DELETE!'!$B$27='RAW DATA'!$AA$2:$AA$500, ROW('RAW DATA'!$AA$2:$AA$500)-MIN(ROW('RAW DATA'!$AA$2:$AA$500))+1, ""), ROW('DON''T DELETE!'!A157)))</f>
        <v>#NUM!</v>
      </c>
      <c r="O184" s="43" t="e">
        <f>VLOOKUP(N184,Complete!$A$6:$R$499,2,FALSE)</f>
        <v>#NUM!</v>
      </c>
      <c r="P184" s="43" t="e">
        <f>VLOOKUP(N184,Complete!$A$6:$R$499,15,FALSE)</f>
        <v>#NUM!</v>
      </c>
      <c r="Q184" s="43" t="e">
        <f t="array" ref="Q184">INDEX('RAW DATA'!#REF!&amp;'RAW DATA'!$B$2:$B$500, SMALL(IF('DON''T DELETE!'!$C$27='RAW DATA'!$AA$2:$AA$500, ROW('RAW DATA'!$AA$2:$AA$500)-MIN(ROW('RAW DATA'!$AA$2:$AA$500))+1, ""), ROW('DON''T DELETE!'!A157)))</f>
        <v>#NUM!</v>
      </c>
      <c r="R184" s="43" t="e">
        <f>VLOOKUP(Q184,Complete!$A$6:$R$499,2,FALSE)</f>
        <v>#NUM!</v>
      </c>
      <c r="S184" s="43" t="e">
        <f>VLOOKUP(Q184,Complete!$A$6:$R$499,15,FALSE)</f>
        <v>#NUM!</v>
      </c>
      <c r="T184" s="43" t="e">
        <f t="array" ref="T184">INDEX('RAW DATA'!#REF!&amp;'RAW DATA'!$B$2:$B$500, SMALL(IF('DON''T DELETE!'!$D$27='RAW DATA'!$AA$2:$AA$500, ROW('RAW DATA'!$AA$2:$AA$500)-MIN(ROW('RAW DATA'!$AA$2:$AA$500))+1, ""), ROW('DON''T DELETE!'!D157)))</f>
        <v>#NUM!</v>
      </c>
      <c r="U184" s="43" t="e">
        <f>VLOOKUP(T184,Complete!$A$6:$R$499,2,FALSE)</f>
        <v>#NUM!</v>
      </c>
      <c r="V184" s="43" t="e">
        <f>VLOOKUP(T184,Complete!$A$6:$R$499,15,FALSE)</f>
        <v>#NUM!</v>
      </c>
    </row>
    <row r="185" spans="2:22">
      <c r="B185" s="43" t="e">
        <f t="array" ref="B185">INDEX('RAW DATA'!#REF!&amp;'RAW DATA'!$B$2:$B$500, SMALL(IF($B$27='RAW DATA'!$AA$2:$AA$500, ROW('RAW DATA'!$AA$2:$AA$500)-MIN(ROW('RAW DATA'!$AA$2:$AA$500))+1, ""), ROW('DON''T DELETE!'!A158)))</f>
        <v>#NUM!</v>
      </c>
      <c r="C185" s="43" t="e">
        <f t="array" ref="C185">INDEX('RAW DATA'!#REF!&amp;'RAW DATA'!$B$2:$B$500, SMALL(IF($C$27='RAW DATA'!$AA$2:$AA$500, ROW('RAW DATA'!$AA$2:$AA$500)-MIN(ROW('RAW DATA'!$AA$2:$AA$500))+1, ""), ROW('DON''T DELETE!'!B158)))</f>
        <v>#NUM!</v>
      </c>
      <c r="D185" s="43" t="e">
        <f t="array" ref="D185">INDEX('RAW DATA'!#REF!&amp;'RAW DATA'!$B$2:$B$500, SMALL(IF($D$27='RAW DATA'!$AA$2:$AA$500, ROW('RAW DATA'!$AA$2:$AA$500)-MIN(ROW('RAW DATA'!$AA$2:$AA$500))+1, ""), ROW('DON''T DELETE!'!C158)))</f>
        <v>#NUM!</v>
      </c>
      <c r="E185" s="43"/>
      <c r="F185" s="43" t="str">
        <f t="shared" si="12"/>
        <v/>
      </c>
      <c r="G185" s="43" t="str">
        <f t="shared" si="13"/>
        <v/>
      </c>
      <c r="H185" s="43" t="str">
        <f t="shared" si="14"/>
        <v/>
      </c>
      <c r="I185" s="43"/>
      <c r="J185" s="43"/>
      <c r="K185" s="43"/>
      <c r="L185" s="43"/>
      <c r="M185" s="43"/>
      <c r="N185" s="43" t="e">
        <f t="array" ref="N185">INDEX('RAW DATA'!#REF!&amp;'RAW DATA'!$B$2:$B$500, SMALL(IF('DON''T DELETE!'!$B$27='RAW DATA'!$AA$2:$AA$500, ROW('RAW DATA'!$AA$2:$AA$500)-MIN(ROW('RAW DATA'!$AA$2:$AA$500))+1, ""), ROW('DON''T DELETE!'!A158)))</f>
        <v>#NUM!</v>
      </c>
      <c r="O185" s="43" t="e">
        <f>VLOOKUP(N185,Complete!$A$6:$R$499,2,FALSE)</f>
        <v>#NUM!</v>
      </c>
      <c r="P185" s="43" t="e">
        <f>VLOOKUP(N185,Complete!$A$6:$R$499,15,FALSE)</f>
        <v>#NUM!</v>
      </c>
      <c r="Q185" s="43" t="e">
        <f t="array" ref="Q185">INDEX('RAW DATA'!#REF!&amp;'RAW DATA'!$B$2:$B$500, SMALL(IF('DON''T DELETE!'!$C$27='RAW DATA'!$AA$2:$AA$500, ROW('RAW DATA'!$AA$2:$AA$500)-MIN(ROW('RAW DATA'!$AA$2:$AA$500))+1, ""), ROW('DON''T DELETE!'!A158)))</f>
        <v>#NUM!</v>
      </c>
      <c r="R185" s="43" t="e">
        <f>VLOOKUP(Q185,Complete!$A$6:$R$499,2,FALSE)</f>
        <v>#NUM!</v>
      </c>
      <c r="S185" s="43" t="e">
        <f>VLOOKUP(Q185,Complete!$A$6:$R$499,15,FALSE)</f>
        <v>#NUM!</v>
      </c>
      <c r="T185" s="43" t="e">
        <f t="array" ref="T185">INDEX('RAW DATA'!#REF!&amp;'RAW DATA'!$B$2:$B$500, SMALL(IF('DON''T DELETE!'!$D$27='RAW DATA'!$AA$2:$AA$500, ROW('RAW DATA'!$AA$2:$AA$500)-MIN(ROW('RAW DATA'!$AA$2:$AA$500))+1, ""), ROW('DON''T DELETE!'!D158)))</f>
        <v>#NUM!</v>
      </c>
      <c r="U185" s="43" t="e">
        <f>VLOOKUP(T185,Complete!$A$6:$R$499,2,FALSE)</f>
        <v>#NUM!</v>
      </c>
      <c r="V185" s="43" t="e">
        <f>VLOOKUP(T185,Complete!$A$6:$R$499,15,FALSE)</f>
        <v>#NUM!</v>
      </c>
    </row>
    <row r="186" spans="2:22">
      <c r="B186" s="43" t="e">
        <f t="array" ref="B186">INDEX('RAW DATA'!#REF!&amp;'RAW DATA'!$B$2:$B$500, SMALL(IF($B$27='RAW DATA'!$AA$2:$AA$500, ROW('RAW DATA'!$AA$2:$AA$500)-MIN(ROW('RAW DATA'!$AA$2:$AA$500))+1, ""), ROW('DON''T DELETE!'!A159)))</f>
        <v>#NUM!</v>
      </c>
      <c r="C186" s="43" t="e">
        <f t="array" ref="C186">INDEX('RAW DATA'!#REF!&amp;'RAW DATA'!$B$2:$B$500, SMALL(IF($C$27='RAW DATA'!$AA$2:$AA$500, ROW('RAW DATA'!$AA$2:$AA$500)-MIN(ROW('RAW DATA'!$AA$2:$AA$500))+1, ""), ROW('DON''T DELETE!'!B159)))</f>
        <v>#NUM!</v>
      </c>
      <c r="D186" s="43" t="e">
        <f t="array" ref="D186">INDEX('RAW DATA'!#REF!&amp;'RAW DATA'!$B$2:$B$500, SMALL(IF($D$27='RAW DATA'!$AA$2:$AA$500, ROW('RAW DATA'!$AA$2:$AA$500)-MIN(ROW('RAW DATA'!$AA$2:$AA$500))+1, ""), ROW('DON''T DELETE!'!C159)))</f>
        <v>#NUM!</v>
      </c>
      <c r="E186" s="43"/>
      <c r="F186" s="43" t="str">
        <f t="shared" si="12"/>
        <v/>
      </c>
      <c r="G186" s="43" t="str">
        <f t="shared" si="13"/>
        <v/>
      </c>
      <c r="H186" s="43" t="str">
        <f t="shared" si="14"/>
        <v/>
      </c>
      <c r="I186" s="43"/>
      <c r="J186" s="43"/>
      <c r="K186" s="43"/>
      <c r="L186" s="43"/>
      <c r="M186" s="43"/>
      <c r="N186" s="43" t="e">
        <f t="array" ref="N186">INDEX('RAW DATA'!#REF!&amp;'RAW DATA'!$B$2:$B$500, SMALL(IF('DON''T DELETE!'!$B$27='RAW DATA'!$AA$2:$AA$500, ROW('RAW DATA'!$AA$2:$AA$500)-MIN(ROW('RAW DATA'!$AA$2:$AA$500))+1, ""), ROW('DON''T DELETE!'!A159)))</f>
        <v>#NUM!</v>
      </c>
      <c r="O186" s="43" t="e">
        <f>VLOOKUP(N186,Complete!$A$6:$R$499,2,FALSE)</f>
        <v>#NUM!</v>
      </c>
      <c r="P186" s="43" t="e">
        <f>VLOOKUP(N186,Complete!$A$6:$R$499,15,FALSE)</f>
        <v>#NUM!</v>
      </c>
      <c r="Q186" s="43" t="e">
        <f t="array" ref="Q186">INDEX('RAW DATA'!#REF!&amp;'RAW DATA'!$B$2:$B$500, SMALL(IF('DON''T DELETE!'!$C$27='RAW DATA'!$AA$2:$AA$500, ROW('RAW DATA'!$AA$2:$AA$500)-MIN(ROW('RAW DATA'!$AA$2:$AA$500))+1, ""), ROW('DON''T DELETE!'!A159)))</f>
        <v>#NUM!</v>
      </c>
      <c r="R186" s="43" t="e">
        <f>VLOOKUP(Q186,Complete!$A$6:$R$499,2,FALSE)</f>
        <v>#NUM!</v>
      </c>
      <c r="S186" s="43" t="e">
        <f>VLOOKUP(Q186,Complete!$A$6:$R$499,15,FALSE)</f>
        <v>#NUM!</v>
      </c>
      <c r="T186" s="43" t="e">
        <f t="array" ref="T186">INDEX('RAW DATA'!#REF!&amp;'RAW DATA'!$B$2:$B$500, SMALL(IF('DON''T DELETE!'!$D$27='RAW DATA'!$AA$2:$AA$500, ROW('RAW DATA'!$AA$2:$AA$500)-MIN(ROW('RAW DATA'!$AA$2:$AA$500))+1, ""), ROW('DON''T DELETE!'!D159)))</f>
        <v>#NUM!</v>
      </c>
      <c r="U186" s="43" t="e">
        <f>VLOOKUP(T186,Complete!$A$6:$R$499,2,FALSE)</f>
        <v>#NUM!</v>
      </c>
      <c r="V186" s="43" t="e">
        <f>VLOOKUP(T186,Complete!$A$6:$R$499,15,FALSE)</f>
        <v>#NUM!</v>
      </c>
    </row>
    <row r="187" spans="2:22">
      <c r="B187" s="43" t="e">
        <f t="array" ref="B187">INDEX('RAW DATA'!#REF!&amp;'RAW DATA'!$B$2:$B$500, SMALL(IF($B$27='RAW DATA'!$AA$2:$AA$500, ROW('RAW DATA'!$AA$2:$AA$500)-MIN(ROW('RAW DATA'!$AA$2:$AA$500))+1, ""), ROW('DON''T DELETE!'!A160)))</f>
        <v>#NUM!</v>
      </c>
      <c r="C187" s="43" t="e">
        <f t="array" ref="C187">INDEX('RAW DATA'!#REF!&amp;'RAW DATA'!$B$2:$B$500, SMALL(IF($C$27='RAW DATA'!$AA$2:$AA$500, ROW('RAW DATA'!$AA$2:$AA$500)-MIN(ROW('RAW DATA'!$AA$2:$AA$500))+1, ""), ROW('DON''T DELETE!'!B160)))</f>
        <v>#NUM!</v>
      </c>
      <c r="D187" s="43" t="e">
        <f t="array" ref="D187">INDEX('RAW DATA'!#REF!&amp;'RAW DATA'!$B$2:$B$500, SMALL(IF($D$27='RAW DATA'!$AA$2:$AA$500, ROW('RAW DATA'!$AA$2:$AA$500)-MIN(ROW('RAW DATA'!$AA$2:$AA$500))+1, ""), ROW('DON''T DELETE!'!C160)))</f>
        <v>#NUM!</v>
      </c>
      <c r="E187" s="43"/>
      <c r="F187" s="43" t="str">
        <f t="shared" si="12"/>
        <v/>
      </c>
      <c r="G187" s="43" t="str">
        <f t="shared" si="13"/>
        <v/>
      </c>
      <c r="H187" s="43" t="str">
        <f t="shared" si="14"/>
        <v/>
      </c>
      <c r="I187" s="43"/>
      <c r="J187" s="43"/>
      <c r="K187" s="43"/>
      <c r="L187" s="43"/>
      <c r="M187" s="43"/>
      <c r="N187" s="43" t="e">
        <f t="array" ref="N187">INDEX('RAW DATA'!#REF!&amp;'RAW DATA'!$B$2:$B$500, SMALL(IF('DON''T DELETE!'!$B$27='RAW DATA'!$AA$2:$AA$500, ROW('RAW DATA'!$AA$2:$AA$500)-MIN(ROW('RAW DATA'!$AA$2:$AA$500))+1, ""), ROW('DON''T DELETE!'!A160)))</f>
        <v>#NUM!</v>
      </c>
      <c r="O187" s="43" t="e">
        <f>VLOOKUP(N187,Complete!$A$6:$R$499,2,FALSE)</f>
        <v>#NUM!</v>
      </c>
      <c r="P187" s="43" t="e">
        <f>VLOOKUP(N187,Complete!$A$6:$R$499,15,FALSE)</f>
        <v>#NUM!</v>
      </c>
      <c r="Q187" s="43" t="e">
        <f t="array" ref="Q187">INDEX('RAW DATA'!#REF!&amp;'RAW DATA'!$B$2:$B$500, SMALL(IF('DON''T DELETE!'!$C$27='RAW DATA'!$AA$2:$AA$500, ROW('RAW DATA'!$AA$2:$AA$500)-MIN(ROW('RAW DATA'!$AA$2:$AA$500))+1, ""), ROW('DON''T DELETE!'!A160)))</f>
        <v>#NUM!</v>
      </c>
      <c r="R187" s="43" t="e">
        <f>VLOOKUP(Q187,Complete!$A$6:$R$499,2,FALSE)</f>
        <v>#NUM!</v>
      </c>
      <c r="S187" s="43" t="e">
        <f>VLOOKUP(Q187,Complete!$A$6:$R$499,15,FALSE)</f>
        <v>#NUM!</v>
      </c>
      <c r="T187" s="43" t="e">
        <f t="array" ref="T187">INDEX('RAW DATA'!#REF!&amp;'RAW DATA'!$B$2:$B$500, SMALL(IF('DON''T DELETE!'!$D$27='RAW DATA'!$AA$2:$AA$500, ROW('RAW DATA'!$AA$2:$AA$500)-MIN(ROW('RAW DATA'!$AA$2:$AA$500))+1, ""), ROW('DON''T DELETE!'!D160)))</f>
        <v>#NUM!</v>
      </c>
      <c r="U187" s="43" t="e">
        <f>VLOOKUP(T187,Complete!$A$6:$R$499,2,FALSE)</f>
        <v>#NUM!</v>
      </c>
      <c r="V187" s="43" t="e">
        <f>VLOOKUP(T187,Complete!$A$6:$R$499,15,FALSE)</f>
        <v>#NUM!</v>
      </c>
    </row>
    <row r="188" spans="2:22">
      <c r="B188" s="43" t="e">
        <f t="array" ref="B188">INDEX('RAW DATA'!#REF!&amp;'RAW DATA'!$B$2:$B$500, SMALL(IF($B$27='RAW DATA'!$AA$2:$AA$500, ROW('RAW DATA'!$AA$2:$AA$500)-MIN(ROW('RAW DATA'!$AA$2:$AA$500))+1, ""), ROW('DON''T DELETE!'!A161)))</f>
        <v>#NUM!</v>
      </c>
      <c r="C188" s="43" t="e">
        <f t="array" ref="C188">INDEX('RAW DATA'!#REF!&amp;'RAW DATA'!$B$2:$B$500, SMALL(IF($C$27='RAW DATA'!$AA$2:$AA$500, ROW('RAW DATA'!$AA$2:$AA$500)-MIN(ROW('RAW DATA'!$AA$2:$AA$500))+1, ""), ROW('DON''T DELETE!'!B161)))</f>
        <v>#NUM!</v>
      </c>
      <c r="D188" s="43" t="e">
        <f t="array" ref="D188">INDEX('RAW DATA'!#REF!&amp;'RAW DATA'!$B$2:$B$500, SMALL(IF($D$27='RAW DATA'!$AA$2:$AA$500, ROW('RAW DATA'!$AA$2:$AA$500)-MIN(ROW('RAW DATA'!$AA$2:$AA$500))+1, ""), ROW('DON''T DELETE!'!C161)))</f>
        <v>#NUM!</v>
      </c>
      <c r="E188" s="43"/>
      <c r="F188" s="43" t="str">
        <f t="shared" si="12"/>
        <v/>
      </c>
      <c r="G188" s="43" t="str">
        <f t="shared" si="13"/>
        <v/>
      </c>
      <c r="H188" s="43" t="str">
        <f t="shared" si="14"/>
        <v/>
      </c>
      <c r="I188" s="43"/>
      <c r="J188" s="43"/>
      <c r="K188" s="43"/>
      <c r="L188" s="43"/>
      <c r="M188" s="43"/>
      <c r="N188" s="43" t="e">
        <f t="array" ref="N188">INDEX('RAW DATA'!#REF!&amp;'RAW DATA'!$B$2:$B$500, SMALL(IF('DON''T DELETE!'!$B$27='RAW DATA'!$AA$2:$AA$500, ROW('RAW DATA'!$AA$2:$AA$500)-MIN(ROW('RAW DATA'!$AA$2:$AA$500))+1, ""), ROW('DON''T DELETE!'!A161)))</f>
        <v>#NUM!</v>
      </c>
      <c r="O188" s="43" t="e">
        <f>VLOOKUP(N188,Complete!$A$6:$R$499,2,FALSE)</f>
        <v>#NUM!</v>
      </c>
      <c r="P188" s="43" t="e">
        <f>VLOOKUP(N188,Complete!$A$6:$R$499,15,FALSE)</f>
        <v>#NUM!</v>
      </c>
      <c r="Q188" s="43" t="e">
        <f t="array" ref="Q188">INDEX('RAW DATA'!#REF!&amp;'RAW DATA'!$B$2:$B$500, SMALL(IF('DON''T DELETE!'!$C$27='RAW DATA'!$AA$2:$AA$500, ROW('RAW DATA'!$AA$2:$AA$500)-MIN(ROW('RAW DATA'!$AA$2:$AA$500))+1, ""), ROW('DON''T DELETE!'!A161)))</f>
        <v>#NUM!</v>
      </c>
      <c r="R188" s="43" t="e">
        <f>VLOOKUP(Q188,Complete!$A$6:$R$499,2,FALSE)</f>
        <v>#NUM!</v>
      </c>
      <c r="S188" s="43" t="e">
        <f>VLOOKUP(Q188,Complete!$A$6:$R$499,15,FALSE)</f>
        <v>#NUM!</v>
      </c>
      <c r="T188" s="43" t="e">
        <f t="array" ref="T188">INDEX('RAW DATA'!#REF!&amp;'RAW DATA'!$B$2:$B$500, SMALL(IF('DON''T DELETE!'!$D$27='RAW DATA'!$AA$2:$AA$500, ROW('RAW DATA'!$AA$2:$AA$500)-MIN(ROW('RAW DATA'!$AA$2:$AA$500))+1, ""), ROW('DON''T DELETE!'!D161)))</f>
        <v>#NUM!</v>
      </c>
      <c r="U188" s="43" t="e">
        <f>VLOOKUP(T188,Complete!$A$6:$R$499,2,FALSE)</f>
        <v>#NUM!</v>
      </c>
      <c r="V188" s="43" t="e">
        <f>VLOOKUP(T188,Complete!$A$6:$R$499,15,FALSE)</f>
        <v>#NUM!</v>
      </c>
    </row>
    <row r="189" spans="2:22">
      <c r="B189" s="43" t="e">
        <f t="array" ref="B189">INDEX('RAW DATA'!#REF!&amp;'RAW DATA'!$B$2:$B$500, SMALL(IF($B$27='RAW DATA'!$AA$2:$AA$500, ROW('RAW DATA'!$AA$2:$AA$500)-MIN(ROW('RAW DATA'!$AA$2:$AA$500))+1, ""), ROW('DON''T DELETE!'!A162)))</f>
        <v>#NUM!</v>
      </c>
      <c r="C189" s="43" t="e">
        <f t="array" ref="C189">INDEX('RAW DATA'!#REF!&amp;'RAW DATA'!$B$2:$B$500, SMALL(IF($C$27='RAW DATA'!$AA$2:$AA$500, ROW('RAW DATA'!$AA$2:$AA$500)-MIN(ROW('RAW DATA'!$AA$2:$AA$500))+1, ""), ROW('DON''T DELETE!'!B162)))</f>
        <v>#NUM!</v>
      </c>
      <c r="D189" s="43" t="e">
        <f t="array" ref="D189">INDEX('RAW DATA'!#REF!&amp;'RAW DATA'!$B$2:$B$500, SMALL(IF($D$27='RAW DATA'!$AA$2:$AA$500, ROW('RAW DATA'!$AA$2:$AA$500)-MIN(ROW('RAW DATA'!$AA$2:$AA$500))+1, ""), ROW('DON''T DELETE!'!C162)))</f>
        <v>#NUM!</v>
      </c>
      <c r="E189" s="43"/>
      <c r="F189" s="43" t="str">
        <f t="shared" si="12"/>
        <v/>
      </c>
      <c r="G189" s="43" t="str">
        <f t="shared" si="13"/>
        <v/>
      </c>
      <c r="H189" s="43" t="str">
        <f t="shared" si="14"/>
        <v/>
      </c>
      <c r="I189" s="43"/>
      <c r="J189" s="43"/>
      <c r="K189" s="43"/>
      <c r="L189" s="43"/>
      <c r="M189" s="43"/>
      <c r="N189" s="43" t="e">
        <f t="array" ref="N189">INDEX('RAW DATA'!#REF!&amp;'RAW DATA'!$B$2:$B$500, SMALL(IF('DON''T DELETE!'!$B$27='RAW DATA'!$AA$2:$AA$500, ROW('RAW DATA'!$AA$2:$AA$500)-MIN(ROW('RAW DATA'!$AA$2:$AA$500))+1, ""), ROW('DON''T DELETE!'!A162)))</f>
        <v>#NUM!</v>
      </c>
      <c r="O189" s="43" t="e">
        <f>VLOOKUP(N189,Complete!$A$6:$R$499,2,FALSE)</f>
        <v>#NUM!</v>
      </c>
      <c r="P189" s="43" t="e">
        <f>VLOOKUP(N189,Complete!$A$6:$R$499,15,FALSE)</f>
        <v>#NUM!</v>
      </c>
      <c r="Q189" s="43" t="e">
        <f t="array" ref="Q189">INDEX('RAW DATA'!#REF!&amp;'RAW DATA'!$B$2:$B$500, SMALL(IF('DON''T DELETE!'!$C$27='RAW DATA'!$AA$2:$AA$500, ROW('RAW DATA'!$AA$2:$AA$500)-MIN(ROW('RAW DATA'!$AA$2:$AA$500))+1, ""), ROW('DON''T DELETE!'!A162)))</f>
        <v>#NUM!</v>
      </c>
      <c r="R189" s="43" t="e">
        <f>VLOOKUP(Q189,Complete!$A$6:$R$499,2,FALSE)</f>
        <v>#NUM!</v>
      </c>
      <c r="S189" s="43" t="e">
        <f>VLOOKUP(Q189,Complete!$A$6:$R$499,15,FALSE)</f>
        <v>#NUM!</v>
      </c>
      <c r="T189" s="43" t="e">
        <f t="array" ref="T189">INDEX('RAW DATA'!#REF!&amp;'RAW DATA'!$B$2:$B$500, SMALL(IF('DON''T DELETE!'!$D$27='RAW DATA'!$AA$2:$AA$500, ROW('RAW DATA'!$AA$2:$AA$500)-MIN(ROW('RAW DATA'!$AA$2:$AA$500))+1, ""), ROW('DON''T DELETE!'!D162)))</f>
        <v>#NUM!</v>
      </c>
      <c r="U189" s="43" t="e">
        <f>VLOOKUP(T189,Complete!$A$6:$R$499,2,FALSE)</f>
        <v>#NUM!</v>
      </c>
      <c r="V189" s="43" t="e">
        <f>VLOOKUP(T189,Complete!$A$6:$R$499,15,FALSE)</f>
        <v>#NUM!</v>
      </c>
    </row>
    <row r="190" spans="2:22">
      <c r="B190" s="43" t="e">
        <f t="array" ref="B190">INDEX('RAW DATA'!#REF!&amp;'RAW DATA'!$B$2:$B$500, SMALL(IF($B$27='RAW DATA'!$AA$2:$AA$500, ROW('RAW DATA'!$AA$2:$AA$500)-MIN(ROW('RAW DATA'!$AA$2:$AA$500))+1, ""), ROW('DON''T DELETE!'!A163)))</f>
        <v>#NUM!</v>
      </c>
      <c r="C190" s="43" t="e">
        <f t="array" ref="C190">INDEX('RAW DATA'!#REF!&amp;'RAW DATA'!$B$2:$B$500, SMALL(IF($C$27='RAW DATA'!$AA$2:$AA$500, ROW('RAW DATA'!$AA$2:$AA$500)-MIN(ROW('RAW DATA'!$AA$2:$AA$500))+1, ""), ROW('DON''T DELETE!'!B163)))</f>
        <v>#NUM!</v>
      </c>
      <c r="D190" s="43" t="e">
        <f t="array" ref="D190">INDEX('RAW DATA'!#REF!&amp;'RAW DATA'!$B$2:$B$500, SMALL(IF($D$27='RAW DATA'!$AA$2:$AA$500, ROW('RAW DATA'!$AA$2:$AA$500)-MIN(ROW('RAW DATA'!$AA$2:$AA$500))+1, ""), ROW('DON''T DELETE!'!C163)))</f>
        <v>#NUM!</v>
      </c>
      <c r="E190" s="43"/>
      <c r="F190" s="43" t="str">
        <f t="shared" si="12"/>
        <v/>
      </c>
      <c r="G190" s="43" t="str">
        <f t="shared" si="13"/>
        <v/>
      </c>
      <c r="H190" s="43" t="str">
        <f t="shared" si="14"/>
        <v/>
      </c>
      <c r="I190" s="43"/>
      <c r="J190" s="43"/>
      <c r="K190" s="43"/>
      <c r="L190" s="43"/>
      <c r="M190" s="43"/>
      <c r="N190" s="43" t="e">
        <f t="array" ref="N190">INDEX('RAW DATA'!#REF!&amp;'RAW DATA'!$B$2:$B$500, SMALL(IF('DON''T DELETE!'!$B$27='RAW DATA'!$AA$2:$AA$500, ROW('RAW DATA'!$AA$2:$AA$500)-MIN(ROW('RAW DATA'!$AA$2:$AA$500))+1, ""), ROW('DON''T DELETE!'!A163)))</f>
        <v>#NUM!</v>
      </c>
      <c r="O190" s="43" t="e">
        <f>VLOOKUP(N190,Complete!$A$6:$R$499,2,FALSE)</f>
        <v>#NUM!</v>
      </c>
      <c r="P190" s="43" t="e">
        <f>VLOOKUP(N190,Complete!$A$6:$R$499,15,FALSE)</f>
        <v>#NUM!</v>
      </c>
      <c r="Q190" s="43" t="e">
        <f t="array" ref="Q190">INDEX('RAW DATA'!#REF!&amp;'RAW DATA'!$B$2:$B$500, SMALL(IF('DON''T DELETE!'!$C$27='RAW DATA'!$AA$2:$AA$500, ROW('RAW DATA'!$AA$2:$AA$500)-MIN(ROW('RAW DATA'!$AA$2:$AA$500))+1, ""), ROW('DON''T DELETE!'!A163)))</f>
        <v>#NUM!</v>
      </c>
      <c r="R190" s="43" t="e">
        <f>VLOOKUP(Q190,Complete!$A$6:$R$499,2,FALSE)</f>
        <v>#NUM!</v>
      </c>
      <c r="S190" s="43" t="e">
        <f>VLOOKUP(Q190,Complete!$A$6:$R$499,15,FALSE)</f>
        <v>#NUM!</v>
      </c>
      <c r="T190" s="43" t="e">
        <f t="array" ref="T190">INDEX('RAW DATA'!#REF!&amp;'RAW DATA'!$B$2:$B$500, SMALL(IF('DON''T DELETE!'!$D$27='RAW DATA'!$AA$2:$AA$500, ROW('RAW DATA'!$AA$2:$AA$500)-MIN(ROW('RAW DATA'!$AA$2:$AA$500))+1, ""), ROW('DON''T DELETE!'!D163)))</f>
        <v>#NUM!</v>
      </c>
      <c r="U190" s="43" t="e">
        <f>VLOOKUP(T190,Complete!$A$6:$R$499,2,FALSE)</f>
        <v>#NUM!</v>
      </c>
      <c r="V190" s="43" t="e">
        <f>VLOOKUP(T190,Complete!$A$6:$R$499,15,FALSE)</f>
        <v>#NUM!</v>
      </c>
    </row>
    <row r="191" spans="2:22">
      <c r="B191" s="43" t="e">
        <f t="array" ref="B191">INDEX('RAW DATA'!#REF!&amp;'RAW DATA'!$B$2:$B$500, SMALL(IF($B$27='RAW DATA'!$AA$2:$AA$500, ROW('RAW DATA'!$AA$2:$AA$500)-MIN(ROW('RAW DATA'!$AA$2:$AA$500))+1, ""), ROW('DON''T DELETE!'!A164)))</f>
        <v>#NUM!</v>
      </c>
      <c r="C191" s="43" t="e">
        <f t="array" ref="C191">INDEX('RAW DATA'!#REF!&amp;'RAW DATA'!$B$2:$B$500, SMALL(IF($C$27='RAW DATA'!$AA$2:$AA$500, ROW('RAW DATA'!$AA$2:$AA$500)-MIN(ROW('RAW DATA'!$AA$2:$AA$500))+1, ""), ROW('DON''T DELETE!'!B164)))</f>
        <v>#NUM!</v>
      </c>
      <c r="D191" s="43" t="e">
        <f t="array" ref="D191">INDEX('RAW DATA'!#REF!&amp;'RAW DATA'!$B$2:$B$500, SMALL(IF($D$27='RAW DATA'!$AA$2:$AA$500, ROW('RAW DATA'!$AA$2:$AA$500)-MIN(ROW('RAW DATA'!$AA$2:$AA$500))+1, ""), ROW('DON''T DELETE!'!C164)))</f>
        <v>#NUM!</v>
      </c>
      <c r="E191" s="43"/>
      <c r="F191" s="43" t="str">
        <f t="shared" si="12"/>
        <v/>
      </c>
      <c r="G191" s="43" t="str">
        <f t="shared" si="13"/>
        <v/>
      </c>
      <c r="H191" s="43" t="str">
        <f t="shared" si="14"/>
        <v/>
      </c>
      <c r="I191" s="43"/>
      <c r="J191" s="43"/>
      <c r="K191" s="43"/>
      <c r="L191" s="43"/>
      <c r="M191" s="43"/>
      <c r="N191" s="43" t="e">
        <f t="array" ref="N191">INDEX('RAW DATA'!#REF!&amp;'RAW DATA'!$B$2:$B$500, SMALL(IF('DON''T DELETE!'!$B$27='RAW DATA'!$AA$2:$AA$500, ROW('RAW DATA'!$AA$2:$AA$500)-MIN(ROW('RAW DATA'!$AA$2:$AA$500))+1, ""), ROW('DON''T DELETE!'!A164)))</f>
        <v>#NUM!</v>
      </c>
      <c r="O191" s="43" t="e">
        <f>VLOOKUP(N191,Complete!$A$6:$R$499,2,FALSE)</f>
        <v>#NUM!</v>
      </c>
      <c r="P191" s="43" t="e">
        <f>VLOOKUP(N191,Complete!$A$6:$R$499,15,FALSE)</f>
        <v>#NUM!</v>
      </c>
      <c r="Q191" s="43" t="e">
        <f t="array" ref="Q191">INDEX('RAW DATA'!#REF!&amp;'RAW DATA'!$B$2:$B$500, SMALL(IF('DON''T DELETE!'!$C$27='RAW DATA'!$AA$2:$AA$500, ROW('RAW DATA'!$AA$2:$AA$500)-MIN(ROW('RAW DATA'!$AA$2:$AA$500))+1, ""), ROW('DON''T DELETE!'!A164)))</f>
        <v>#NUM!</v>
      </c>
      <c r="R191" s="43" t="e">
        <f>VLOOKUP(Q191,Complete!$A$6:$R$499,2,FALSE)</f>
        <v>#NUM!</v>
      </c>
      <c r="S191" s="43" t="e">
        <f>VLOOKUP(Q191,Complete!$A$6:$R$499,15,FALSE)</f>
        <v>#NUM!</v>
      </c>
      <c r="T191" s="43" t="e">
        <f t="array" ref="T191">INDEX('RAW DATA'!#REF!&amp;'RAW DATA'!$B$2:$B$500, SMALL(IF('DON''T DELETE!'!$D$27='RAW DATA'!$AA$2:$AA$500, ROW('RAW DATA'!$AA$2:$AA$500)-MIN(ROW('RAW DATA'!$AA$2:$AA$500))+1, ""), ROW('DON''T DELETE!'!D164)))</f>
        <v>#NUM!</v>
      </c>
      <c r="U191" s="43" t="e">
        <f>VLOOKUP(T191,Complete!$A$6:$R$499,2,FALSE)</f>
        <v>#NUM!</v>
      </c>
      <c r="V191" s="43" t="e">
        <f>VLOOKUP(T191,Complete!$A$6:$R$499,15,FALSE)</f>
        <v>#NUM!</v>
      </c>
    </row>
    <row r="192" spans="2:22">
      <c r="B192" s="43" t="e">
        <f t="array" ref="B192">INDEX('RAW DATA'!#REF!&amp;'RAW DATA'!$B$2:$B$500, SMALL(IF($B$27='RAW DATA'!$AA$2:$AA$500, ROW('RAW DATA'!$AA$2:$AA$500)-MIN(ROW('RAW DATA'!$AA$2:$AA$500))+1, ""), ROW('DON''T DELETE!'!A165)))</f>
        <v>#NUM!</v>
      </c>
      <c r="C192" s="43" t="e">
        <f t="array" ref="C192">INDEX('RAW DATA'!#REF!&amp;'RAW DATA'!$B$2:$B$500, SMALL(IF($C$27='RAW DATA'!$AA$2:$AA$500, ROW('RAW DATA'!$AA$2:$AA$500)-MIN(ROW('RAW DATA'!$AA$2:$AA$500))+1, ""), ROW('DON''T DELETE!'!B165)))</f>
        <v>#NUM!</v>
      </c>
      <c r="D192" s="43" t="e">
        <f t="array" ref="D192">INDEX('RAW DATA'!#REF!&amp;'RAW DATA'!$B$2:$B$500, SMALL(IF($D$27='RAW DATA'!$AA$2:$AA$500, ROW('RAW DATA'!$AA$2:$AA$500)-MIN(ROW('RAW DATA'!$AA$2:$AA$500))+1, ""), ROW('DON''T DELETE!'!C165)))</f>
        <v>#NUM!</v>
      </c>
      <c r="E192" s="43"/>
      <c r="F192" s="43" t="str">
        <f t="shared" si="12"/>
        <v/>
      </c>
      <c r="G192" s="43" t="str">
        <f t="shared" si="13"/>
        <v/>
      </c>
      <c r="H192" s="43" t="str">
        <f t="shared" si="14"/>
        <v/>
      </c>
      <c r="I192" s="43"/>
      <c r="J192" s="43"/>
      <c r="K192" s="43"/>
      <c r="L192" s="43"/>
      <c r="M192" s="43"/>
      <c r="N192" s="43" t="e">
        <f t="array" ref="N192">INDEX('RAW DATA'!#REF!&amp;'RAW DATA'!$B$2:$B$500, SMALL(IF('DON''T DELETE!'!$B$27='RAW DATA'!$AA$2:$AA$500, ROW('RAW DATA'!$AA$2:$AA$500)-MIN(ROW('RAW DATA'!$AA$2:$AA$500))+1, ""), ROW('DON''T DELETE!'!A165)))</f>
        <v>#NUM!</v>
      </c>
      <c r="O192" s="43" t="e">
        <f>VLOOKUP(N192,Complete!$A$6:$R$499,2,FALSE)</f>
        <v>#NUM!</v>
      </c>
      <c r="P192" s="43" t="e">
        <f>VLOOKUP(N192,Complete!$A$6:$R$499,15,FALSE)</f>
        <v>#NUM!</v>
      </c>
      <c r="Q192" s="43" t="e">
        <f t="array" ref="Q192">INDEX('RAW DATA'!#REF!&amp;'RAW DATA'!$B$2:$B$500, SMALL(IF('DON''T DELETE!'!$C$27='RAW DATA'!$AA$2:$AA$500, ROW('RAW DATA'!$AA$2:$AA$500)-MIN(ROW('RAW DATA'!$AA$2:$AA$500))+1, ""), ROW('DON''T DELETE!'!A165)))</f>
        <v>#NUM!</v>
      </c>
      <c r="R192" s="43" t="e">
        <f>VLOOKUP(Q192,Complete!$A$6:$R$499,2,FALSE)</f>
        <v>#NUM!</v>
      </c>
      <c r="S192" s="43" t="e">
        <f>VLOOKUP(Q192,Complete!$A$6:$R$499,15,FALSE)</f>
        <v>#NUM!</v>
      </c>
      <c r="T192" s="43" t="e">
        <f t="array" ref="T192">INDEX('RAW DATA'!#REF!&amp;'RAW DATA'!$B$2:$B$500, SMALL(IF('DON''T DELETE!'!$D$27='RAW DATA'!$AA$2:$AA$500, ROW('RAW DATA'!$AA$2:$AA$500)-MIN(ROW('RAW DATA'!$AA$2:$AA$500))+1, ""), ROW('DON''T DELETE!'!D165)))</f>
        <v>#NUM!</v>
      </c>
      <c r="U192" s="43" t="e">
        <f>VLOOKUP(T192,Complete!$A$6:$R$499,2,FALSE)</f>
        <v>#NUM!</v>
      </c>
      <c r="V192" s="43" t="e">
        <f>VLOOKUP(T192,Complete!$A$6:$R$499,15,FALSE)</f>
        <v>#NUM!</v>
      </c>
    </row>
    <row r="193" spans="2:22">
      <c r="B193" s="43" t="e">
        <f t="array" ref="B193">INDEX('RAW DATA'!#REF!&amp;'RAW DATA'!$B$2:$B$500, SMALL(IF($B$27='RAW DATA'!$AA$2:$AA$500, ROW('RAW DATA'!$AA$2:$AA$500)-MIN(ROW('RAW DATA'!$AA$2:$AA$500))+1, ""), ROW('DON''T DELETE!'!A166)))</f>
        <v>#NUM!</v>
      </c>
      <c r="C193" s="43" t="e">
        <f t="array" ref="C193">INDEX('RAW DATA'!#REF!&amp;'RAW DATA'!$B$2:$B$500, SMALL(IF($C$27='RAW DATA'!$AA$2:$AA$500, ROW('RAW DATA'!$AA$2:$AA$500)-MIN(ROW('RAW DATA'!$AA$2:$AA$500))+1, ""), ROW('DON''T DELETE!'!B166)))</f>
        <v>#NUM!</v>
      </c>
      <c r="D193" s="43" t="e">
        <f t="array" ref="D193">INDEX('RAW DATA'!#REF!&amp;'RAW DATA'!$B$2:$B$500, SMALL(IF($D$27='RAW DATA'!$AA$2:$AA$500, ROW('RAW DATA'!$AA$2:$AA$500)-MIN(ROW('RAW DATA'!$AA$2:$AA$500))+1, ""), ROW('DON''T DELETE!'!C166)))</f>
        <v>#NUM!</v>
      </c>
      <c r="E193" s="43"/>
      <c r="F193" s="43" t="str">
        <f t="shared" si="12"/>
        <v/>
      </c>
      <c r="G193" s="43" t="str">
        <f t="shared" si="13"/>
        <v/>
      </c>
      <c r="H193" s="43" t="str">
        <f t="shared" si="14"/>
        <v/>
      </c>
      <c r="I193" s="43"/>
      <c r="J193" s="43"/>
      <c r="K193" s="43"/>
      <c r="L193" s="43"/>
      <c r="M193" s="43"/>
      <c r="N193" s="43" t="e">
        <f t="array" ref="N193">INDEX('RAW DATA'!#REF!&amp;'RAW DATA'!$B$2:$B$500, SMALL(IF('DON''T DELETE!'!$B$27='RAW DATA'!$AA$2:$AA$500, ROW('RAW DATA'!$AA$2:$AA$500)-MIN(ROW('RAW DATA'!$AA$2:$AA$500))+1, ""), ROW('DON''T DELETE!'!A166)))</f>
        <v>#NUM!</v>
      </c>
      <c r="O193" s="43" t="e">
        <f>VLOOKUP(N193,Complete!$A$6:$R$499,2,FALSE)</f>
        <v>#NUM!</v>
      </c>
      <c r="P193" s="43" t="e">
        <f>VLOOKUP(N193,Complete!$A$6:$R$499,15,FALSE)</f>
        <v>#NUM!</v>
      </c>
      <c r="Q193" s="43" t="e">
        <f t="array" ref="Q193">INDEX('RAW DATA'!#REF!&amp;'RAW DATA'!$B$2:$B$500, SMALL(IF('DON''T DELETE!'!$C$27='RAW DATA'!$AA$2:$AA$500, ROW('RAW DATA'!$AA$2:$AA$500)-MIN(ROW('RAW DATA'!$AA$2:$AA$500))+1, ""), ROW('DON''T DELETE!'!A166)))</f>
        <v>#NUM!</v>
      </c>
      <c r="R193" s="43" t="e">
        <f>VLOOKUP(Q193,Complete!$A$6:$R$499,2,FALSE)</f>
        <v>#NUM!</v>
      </c>
      <c r="S193" s="43" t="e">
        <f>VLOOKUP(Q193,Complete!$A$6:$R$499,15,FALSE)</f>
        <v>#NUM!</v>
      </c>
      <c r="T193" s="43" t="e">
        <f t="array" ref="T193">INDEX('RAW DATA'!#REF!&amp;'RAW DATA'!$B$2:$B$500, SMALL(IF('DON''T DELETE!'!$D$27='RAW DATA'!$AA$2:$AA$500, ROW('RAW DATA'!$AA$2:$AA$500)-MIN(ROW('RAW DATA'!$AA$2:$AA$500))+1, ""), ROW('DON''T DELETE!'!D166)))</f>
        <v>#NUM!</v>
      </c>
      <c r="U193" s="43" t="e">
        <f>VLOOKUP(T193,Complete!$A$6:$R$499,2,FALSE)</f>
        <v>#NUM!</v>
      </c>
      <c r="V193" s="43" t="e">
        <f>VLOOKUP(T193,Complete!$A$6:$R$499,15,FALSE)</f>
        <v>#NUM!</v>
      </c>
    </row>
    <row r="194" spans="2:22">
      <c r="B194" s="43" t="e">
        <f t="array" ref="B194">INDEX('RAW DATA'!#REF!&amp;'RAW DATA'!$B$2:$B$500, SMALL(IF($B$27='RAW DATA'!$AA$2:$AA$500, ROW('RAW DATA'!$AA$2:$AA$500)-MIN(ROW('RAW DATA'!$AA$2:$AA$500))+1, ""), ROW('DON''T DELETE!'!A167)))</f>
        <v>#NUM!</v>
      </c>
      <c r="C194" s="43" t="e">
        <f t="array" ref="C194">INDEX('RAW DATA'!#REF!&amp;'RAW DATA'!$B$2:$B$500, SMALL(IF($C$27='RAW DATA'!$AA$2:$AA$500, ROW('RAW DATA'!$AA$2:$AA$500)-MIN(ROW('RAW DATA'!$AA$2:$AA$500))+1, ""), ROW('DON''T DELETE!'!B167)))</f>
        <v>#NUM!</v>
      </c>
      <c r="D194" s="43" t="e">
        <f t="array" ref="D194">INDEX('RAW DATA'!#REF!&amp;'RAW DATA'!$B$2:$B$500, SMALL(IF($D$27='RAW DATA'!$AA$2:$AA$500, ROW('RAW DATA'!$AA$2:$AA$500)-MIN(ROW('RAW DATA'!$AA$2:$AA$500))+1, ""), ROW('DON''T DELETE!'!C167)))</f>
        <v>#NUM!</v>
      </c>
      <c r="E194" s="43"/>
      <c r="F194" s="43" t="str">
        <f t="shared" si="12"/>
        <v/>
      </c>
      <c r="G194" s="43" t="str">
        <f t="shared" si="13"/>
        <v/>
      </c>
      <c r="H194" s="43" t="str">
        <f t="shared" si="14"/>
        <v/>
      </c>
      <c r="I194" s="43"/>
      <c r="J194" s="43"/>
      <c r="K194" s="43"/>
      <c r="L194" s="43"/>
      <c r="M194" s="43"/>
      <c r="N194" s="43" t="e">
        <f t="array" ref="N194">INDEX('RAW DATA'!#REF!&amp;'RAW DATA'!$B$2:$B$500, SMALL(IF('DON''T DELETE!'!$B$27='RAW DATA'!$AA$2:$AA$500, ROW('RAW DATA'!$AA$2:$AA$500)-MIN(ROW('RAW DATA'!$AA$2:$AA$500))+1, ""), ROW('DON''T DELETE!'!A167)))</f>
        <v>#NUM!</v>
      </c>
      <c r="O194" s="43" t="e">
        <f>VLOOKUP(N194,Complete!$A$6:$R$499,2,FALSE)</f>
        <v>#NUM!</v>
      </c>
      <c r="P194" s="43" t="e">
        <f>VLOOKUP(N194,Complete!$A$6:$R$499,15,FALSE)</f>
        <v>#NUM!</v>
      </c>
      <c r="Q194" s="43" t="e">
        <f t="array" ref="Q194">INDEX('RAW DATA'!#REF!&amp;'RAW DATA'!$B$2:$B$500, SMALL(IF('DON''T DELETE!'!$C$27='RAW DATA'!$AA$2:$AA$500, ROW('RAW DATA'!$AA$2:$AA$500)-MIN(ROW('RAW DATA'!$AA$2:$AA$500))+1, ""), ROW('DON''T DELETE!'!A167)))</f>
        <v>#NUM!</v>
      </c>
      <c r="R194" s="43" t="e">
        <f>VLOOKUP(Q194,Complete!$A$6:$R$499,2,FALSE)</f>
        <v>#NUM!</v>
      </c>
      <c r="S194" s="43" t="e">
        <f>VLOOKUP(Q194,Complete!$A$6:$R$499,15,FALSE)</f>
        <v>#NUM!</v>
      </c>
      <c r="T194" s="43" t="e">
        <f t="array" ref="T194">INDEX('RAW DATA'!#REF!&amp;'RAW DATA'!$B$2:$B$500, SMALL(IF('DON''T DELETE!'!$D$27='RAW DATA'!$AA$2:$AA$500, ROW('RAW DATA'!$AA$2:$AA$500)-MIN(ROW('RAW DATA'!$AA$2:$AA$500))+1, ""), ROW('DON''T DELETE!'!D167)))</f>
        <v>#NUM!</v>
      </c>
      <c r="U194" s="43" t="e">
        <f>VLOOKUP(T194,Complete!$A$6:$R$499,2,FALSE)</f>
        <v>#NUM!</v>
      </c>
      <c r="V194" s="43" t="e">
        <f>VLOOKUP(T194,Complete!$A$6:$R$499,15,FALSE)</f>
        <v>#NUM!</v>
      </c>
    </row>
    <row r="195" spans="2:22">
      <c r="B195" s="43" t="e">
        <f t="array" ref="B195">INDEX('RAW DATA'!#REF!&amp;'RAW DATA'!$B$2:$B$500, SMALL(IF($B$27='RAW DATA'!$AA$2:$AA$500, ROW('RAW DATA'!$AA$2:$AA$500)-MIN(ROW('RAW DATA'!$AA$2:$AA$500))+1, ""), ROW('DON''T DELETE!'!A168)))</f>
        <v>#NUM!</v>
      </c>
      <c r="C195" s="43" t="e">
        <f t="array" ref="C195">INDEX('RAW DATA'!#REF!&amp;'RAW DATA'!$B$2:$B$500, SMALL(IF($C$27='RAW DATA'!$AA$2:$AA$500, ROW('RAW DATA'!$AA$2:$AA$500)-MIN(ROW('RAW DATA'!$AA$2:$AA$500))+1, ""), ROW('DON''T DELETE!'!B168)))</f>
        <v>#NUM!</v>
      </c>
      <c r="D195" s="43" t="e">
        <f t="array" ref="D195">INDEX('RAW DATA'!#REF!&amp;'RAW DATA'!$B$2:$B$500, SMALL(IF($D$27='RAW DATA'!$AA$2:$AA$500, ROW('RAW DATA'!$AA$2:$AA$500)-MIN(ROW('RAW DATA'!$AA$2:$AA$500))+1, ""), ROW('DON''T DELETE!'!C168)))</f>
        <v>#NUM!</v>
      </c>
      <c r="E195" s="43"/>
      <c r="F195" s="43" t="str">
        <f t="shared" si="12"/>
        <v/>
      </c>
      <c r="G195" s="43" t="str">
        <f t="shared" si="13"/>
        <v/>
      </c>
      <c r="H195" s="43" t="str">
        <f t="shared" si="14"/>
        <v/>
      </c>
      <c r="I195" s="43"/>
      <c r="J195" s="43"/>
      <c r="K195" s="43"/>
      <c r="L195" s="43"/>
      <c r="M195" s="43"/>
      <c r="N195" s="43" t="e">
        <f t="array" ref="N195">INDEX('RAW DATA'!#REF!&amp;'RAW DATA'!$B$2:$B$500, SMALL(IF('DON''T DELETE!'!$B$27='RAW DATA'!$AA$2:$AA$500, ROW('RAW DATA'!$AA$2:$AA$500)-MIN(ROW('RAW DATA'!$AA$2:$AA$500))+1, ""), ROW('DON''T DELETE!'!A168)))</f>
        <v>#NUM!</v>
      </c>
      <c r="O195" s="43" t="e">
        <f>VLOOKUP(N195,Complete!$A$6:$R$499,2,FALSE)</f>
        <v>#NUM!</v>
      </c>
      <c r="P195" s="43" t="e">
        <f>VLOOKUP(N195,Complete!$A$6:$R$499,15,FALSE)</f>
        <v>#NUM!</v>
      </c>
      <c r="Q195" s="43" t="e">
        <f t="array" ref="Q195">INDEX('RAW DATA'!#REF!&amp;'RAW DATA'!$B$2:$B$500, SMALL(IF('DON''T DELETE!'!$C$27='RAW DATA'!$AA$2:$AA$500, ROW('RAW DATA'!$AA$2:$AA$500)-MIN(ROW('RAW DATA'!$AA$2:$AA$500))+1, ""), ROW('DON''T DELETE!'!A168)))</f>
        <v>#NUM!</v>
      </c>
      <c r="R195" s="43" t="e">
        <f>VLOOKUP(Q195,Complete!$A$6:$R$499,2,FALSE)</f>
        <v>#NUM!</v>
      </c>
      <c r="S195" s="43" t="e">
        <f>VLOOKUP(Q195,Complete!$A$6:$R$499,15,FALSE)</f>
        <v>#NUM!</v>
      </c>
      <c r="T195" s="43" t="e">
        <f t="array" ref="T195">INDEX('RAW DATA'!#REF!&amp;'RAW DATA'!$B$2:$B$500, SMALL(IF('DON''T DELETE!'!$D$27='RAW DATA'!$AA$2:$AA$500, ROW('RAW DATA'!$AA$2:$AA$500)-MIN(ROW('RAW DATA'!$AA$2:$AA$500))+1, ""), ROW('DON''T DELETE!'!D168)))</f>
        <v>#NUM!</v>
      </c>
      <c r="U195" s="43" t="e">
        <f>VLOOKUP(T195,Complete!$A$6:$R$499,2,FALSE)</f>
        <v>#NUM!</v>
      </c>
      <c r="V195" s="43" t="e">
        <f>VLOOKUP(T195,Complete!$A$6:$R$499,15,FALSE)</f>
        <v>#NUM!</v>
      </c>
    </row>
    <row r="196" spans="2:22">
      <c r="B196" s="43" t="e">
        <f t="array" ref="B196">INDEX('RAW DATA'!#REF!&amp;'RAW DATA'!$B$2:$B$500, SMALL(IF($B$27='RAW DATA'!$AA$2:$AA$500, ROW('RAW DATA'!$AA$2:$AA$500)-MIN(ROW('RAW DATA'!$AA$2:$AA$500))+1, ""), ROW('DON''T DELETE!'!A169)))</f>
        <v>#NUM!</v>
      </c>
      <c r="C196" s="43" t="e">
        <f t="array" ref="C196">INDEX('RAW DATA'!#REF!&amp;'RAW DATA'!$B$2:$B$500, SMALL(IF($C$27='RAW DATA'!$AA$2:$AA$500, ROW('RAW DATA'!$AA$2:$AA$500)-MIN(ROW('RAW DATA'!$AA$2:$AA$500))+1, ""), ROW('DON''T DELETE!'!B169)))</f>
        <v>#NUM!</v>
      </c>
      <c r="D196" s="43" t="e">
        <f t="array" ref="D196">INDEX('RAW DATA'!#REF!&amp;'RAW DATA'!$B$2:$B$500, SMALL(IF($D$27='RAW DATA'!$AA$2:$AA$500, ROW('RAW DATA'!$AA$2:$AA$500)-MIN(ROW('RAW DATA'!$AA$2:$AA$500))+1, ""), ROW('DON''T DELETE!'!C169)))</f>
        <v>#NUM!</v>
      </c>
      <c r="E196" s="43"/>
      <c r="F196" s="43" t="str">
        <f t="shared" si="12"/>
        <v/>
      </c>
      <c r="G196" s="43" t="str">
        <f t="shared" si="13"/>
        <v/>
      </c>
      <c r="H196" s="43" t="str">
        <f t="shared" si="14"/>
        <v/>
      </c>
      <c r="I196" s="43"/>
      <c r="J196" s="43"/>
      <c r="K196" s="43"/>
      <c r="L196" s="43"/>
      <c r="M196" s="43"/>
      <c r="N196" s="43" t="e">
        <f t="array" ref="N196">INDEX('RAW DATA'!#REF!&amp;'RAW DATA'!$B$2:$B$500, SMALL(IF('DON''T DELETE!'!$B$27='RAW DATA'!$AA$2:$AA$500, ROW('RAW DATA'!$AA$2:$AA$500)-MIN(ROW('RAW DATA'!$AA$2:$AA$500))+1, ""), ROW('DON''T DELETE!'!A169)))</f>
        <v>#NUM!</v>
      </c>
      <c r="O196" s="43" t="e">
        <f>VLOOKUP(N196,Complete!$A$6:$R$499,2,FALSE)</f>
        <v>#NUM!</v>
      </c>
      <c r="P196" s="43" t="e">
        <f>VLOOKUP(N196,Complete!$A$6:$R$499,15,FALSE)</f>
        <v>#NUM!</v>
      </c>
      <c r="Q196" s="43" t="e">
        <f t="array" ref="Q196">INDEX('RAW DATA'!#REF!&amp;'RAW DATA'!$B$2:$B$500, SMALL(IF('DON''T DELETE!'!$C$27='RAW DATA'!$AA$2:$AA$500, ROW('RAW DATA'!$AA$2:$AA$500)-MIN(ROW('RAW DATA'!$AA$2:$AA$500))+1, ""), ROW('DON''T DELETE!'!A169)))</f>
        <v>#NUM!</v>
      </c>
      <c r="R196" s="43" t="e">
        <f>VLOOKUP(Q196,Complete!$A$6:$R$499,2,FALSE)</f>
        <v>#NUM!</v>
      </c>
      <c r="S196" s="43" t="e">
        <f>VLOOKUP(Q196,Complete!$A$6:$R$499,15,FALSE)</f>
        <v>#NUM!</v>
      </c>
      <c r="T196" s="43" t="e">
        <f t="array" ref="T196">INDEX('RAW DATA'!#REF!&amp;'RAW DATA'!$B$2:$B$500, SMALL(IF('DON''T DELETE!'!$D$27='RAW DATA'!$AA$2:$AA$500, ROW('RAW DATA'!$AA$2:$AA$500)-MIN(ROW('RAW DATA'!$AA$2:$AA$500))+1, ""), ROW('DON''T DELETE!'!D169)))</f>
        <v>#NUM!</v>
      </c>
      <c r="U196" s="43" t="e">
        <f>VLOOKUP(T196,Complete!$A$6:$R$499,2,FALSE)</f>
        <v>#NUM!</v>
      </c>
      <c r="V196" s="43" t="e">
        <f>VLOOKUP(T196,Complete!$A$6:$R$499,15,FALSE)</f>
        <v>#NUM!</v>
      </c>
    </row>
    <row r="197" spans="2:22">
      <c r="B197" s="43" t="e">
        <f t="array" ref="B197">INDEX('RAW DATA'!#REF!&amp;'RAW DATA'!$B$2:$B$500, SMALL(IF($B$27='RAW DATA'!$AA$2:$AA$500, ROW('RAW DATA'!$AA$2:$AA$500)-MIN(ROW('RAW DATA'!$AA$2:$AA$500))+1, ""), ROW('DON''T DELETE!'!A170)))</f>
        <v>#NUM!</v>
      </c>
      <c r="C197" s="43" t="e">
        <f t="array" ref="C197">INDEX('RAW DATA'!#REF!&amp;'RAW DATA'!$B$2:$B$500, SMALL(IF($C$27='RAW DATA'!$AA$2:$AA$500, ROW('RAW DATA'!$AA$2:$AA$500)-MIN(ROW('RAW DATA'!$AA$2:$AA$500))+1, ""), ROW('DON''T DELETE!'!B170)))</f>
        <v>#NUM!</v>
      </c>
      <c r="D197" s="43" t="e">
        <f t="array" ref="D197">INDEX('RAW DATA'!#REF!&amp;'RAW DATA'!$B$2:$B$500, SMALL(IF($D$27='RAW DATA'!$AA$2:$AA$500, ROW('RAW DATA'!$AA$2:$AA$500)-MIN(ROW('RAW DATA'!$AA$2:$AA$500))+1, ""), ROW('DON''T DELETE!'!C170)))</f>
        <v>#NUM!</v>
      </c>
      <c r="E197" s="43"/>
      <c r="F197" s="43" t="str">
        <f t="shared" si="12"/>
        <v/>
      </c>
      <c r="G197" s="43" t="str">
        <f t="shared" si="13"/>
        <v/>
      </c>
      <c r="H197" s="43" t="str">
        <f t="shared" si="14"/>
        <v/>
      </c>
      <c r="I197" s="43"/>
      <c r="J197" s="43"/>
      <c r="K197" s="43"/>
      <c r="L197" s="43"/>
      <c r="M197" s="43"/>
      <c r="N197" s="43" t="e">
        <f t="array" ref="N197">INDEX('RAW DATA'!#REF!&amp;'RAW DATA'!$B$2:$B$500, SMALL(IF('DON''T DELETE!'!$B$27='RAW DATA'!$AA$2:$AA$500, ROW('RAW DATA'!$AA$2:$AA$500)-MIN(ROW('RAW DATA'!$AA$2:$AA$500))+1, ""), ROW('DON''T DELETE!'!A170)))</f>
        <v>#NUM!</v>
      </c>
      <c r="O197" s="43" t="e">
        <f>VLOOKUP(N197,Complete!$A$6:$R$499,2,FALSE)</f>
        <v>#NUM!</v>
      </c>
      <c r="P197" s="43" t="e">
        <f>VLOOKUP(N197,Complete!$A$6:$R$499,15,FALSE)</f>
        <v>#NUM!</v>
      </c>
      <c r="Q197" s="43" t="e">
        <f t="array" ref="Q197">INDEX('RAW DATA'!#REF!&amp;'RAW DATA'!$B$2:$B$500, SMALL(IF('DON''T DELETE!'!$C$27='RAW DATA'!$AA$2:$AA$500, ROW('RAW DATA'!$AA$2:$AA$500)-MIN(ROW('RAW DATA'!$AA$2:$AA$500))+1, ""), ROW('DON''T DELETE!'!A170)))</f>
        <v>#NUM!</v>
      </c>
      <c r="R197" s="43" t="e">
        <f>VLOOKUP(Q197,Complete!$A$6:$R$499,2,FALSE)</f>
        <v>#NUM!</v>
      </c>
      <c r="S197" s="43" t="e">
        <f>VLOOKUP(Q197,Complete!$A$6:$R$499,15,FALSE)</f>
        <v>#NUM!</v>
      </c>
      <c r="T197" s="43" t="e">
        <f t="array" ref="T197">INDEX('RAW DATA'!#REF!&amp;'RAW DATA'!$B$2:$B$500, SMALL(IF('DON''T DELETE!'!$D$27='RAW DATA'!$AA$2:$AA$500, ROW('RAW DATA'!$AA$2:$AA$500)-MIN(ROW('RAW DATA'!$AA$2:$AA$500))+1, ""), ROW('DON''T DELETE!'!D170)))</f>
        <v>#NUM!</v>
      </c>
      <c r="U197" s="43" t="e">
        <f>VLOOKUP(T197,Complete!$A$6:$R$499,2,FALSE)</f>
        <v>#NUM!</v>
      </c>
      <c r="V197" s="43" t="e">
        <f>VLOOKUP(T197,Complete!$A$6:$R$499,15,FALSE)</f>
        <v>#NUM!</v>
      </c>
    </row>
    <row r="198" spans="2:22">
      <c r="B198" s="43" t="e">
        <f t="array" ref="B198">INDEX('RAW DATA'!#REF!&amp;'RAW DATA'!$B$2:$B$500, SMALL(IF($B$27='RAW DATA'!$AA$2:$AA$500, ROW('RAW DATA'!$AA$2:$AA$500)-MIN(ROW('RAW DATA'!$AA$2:$AA$500))+1, ""), ROW('DON''T DELETE!'!A171)))</f>
        <v>#NUM!</v>
      </c>
      <c r="C198" s="43" t="e">
        <f t="array" ref="C198">INDEX('RAW DATA'!#REF!&amp;'RAW DATA'!$B$2:$B$500, SMALL(IF($C$27='RAW DATA'!$AA$2:$AA$500, ROW('RAW DATA'!$AA$2:$AA$500)-MIN(ROW('RAW DATA'!$AA$2:$AA$500))+1, ""), ROW('DON''T DELETE!'!B171)))</f>
        <v>#NUM!</v>
      </c>
      <c r="D198" s="43" t="e">
        <f t="array" ref="D198">INDEX('RAW DATA'!#REF!&amp;'RAW DATA'!$B$2:$B$500, SMALL(IF($D$27='RAW DATA'!$AA$2:$AA$500, ROW('RAW DATA'!$AA$2:$AA$500)-MIN(ROW('RAW DATA'!$AA$2:$AA$500))+1, ""), ROW('DON''T DELETE!'!C171)))</f>
        <v>#NUM!</v>
      </c>
      <c r="E198" s="43"/>
      <c r="F198" s="43" t="str">
        <f t="shared" si="12"/>
        <v/>
      </c>
      <c r="G198" s="43" t="str">
        <f t="shared" si="13"/>
        <v/>
      </c>
      <c r="H198" s="43" t="str">
        <f t="shared" si="14"/>
        <v/>
      </c>
      <c r="I198" s="43"/>
      <c r="J198" s="43"/>
      <c r="K198" s="43"/>
      <c r="L198" s="43"/>
      <c r="M198" s="43"/>
      <c r="N198" s="43" t="e">
        <f t="array" ref="N198">INDEX('RAW DATA'!#REF!&amp;'RAW DATA'!$B$2:$B$500, SMALL(IF('DON''T DELETE!'!$B$27='RAW DATA'!$AA$2:$AA$500, ROW('RAW DATA'!$AA$2:$AA$500)-MIN(ROW('RAW DATA'!$AA$2:$AA$500))+1, ""), ROW('DON''T DELETE!'!A171)))</f>
        <v>#NUM!</v>
      </c>
      <c r="O198" s="43" t="e">
        <f>VLOOKUP(N198,Complete!$A$6:$R$499,2,FALSE)</f>
        <v>#NUM!</v>
      </c>
      <c r="P198" s="43" t="e">
        <f>VLOOKUP(N198,Complete!$A$6:$R$499,15,FALSE)</f>
        <v>#NUM!</v>
      </c>
      <c r="Q198" s="43" t="e">
        <f t="array" ref="Q198">INDEX('RAW DATA'!#REF!&amp;'RAW DATA'!$B$2:$B$500, SMALL(IF('DON''T DELETE!'!$C$27='RAW DATA'!$AA$2:$AA$500, ROW('RAW DATA'!$AA$2:$AA$500)-MIN(ROW('RAW DATA'!$AA$2:$AA$500))+1, ""), ROW('DON''T DELETE!'!A171)))</f>
        <v>#NUM!</v>
      </c>
      <c r="R198" s="43" t="e">
        <f>VLOOKUP(Q198,Complete!$A$6:$R$499,2,FALSE)</f>
        <v>#NUM!</v>
      </c>
      <c r="S198" s="43" t="e">
        <f>VLOOKUP(Q198,Complete!$A$6:$R$499,15,FALSE)</f>
        <v>#NUM!</v>
      </c>
      <c r="T198" s="43" t="e">
        <f t="array" ref="T198">INDEX('RAW DATA'!#REF!&amp;'RAW DATA'!$B$2:$B$500, SMALL(IF('DON''T DELETE!'!$D$27='RAW DATA'!$AA$2:$AA$500, ROW('RAW DATA'!$AA$2:$AA$500)-MIN(ROW('RAW DATA'!$AA$2:$AA$500))+1, ""), ROW('DON''T DELETE!'!D171)))</f>
        <v>#NUM!</v>
      </c>
      <c r="U198" s="43" t="e">
        <f>VLOOKUP(T198,Complete!$A$6:$R$499,2,FALSE)</f>
        <v>#NUM!</v>
      </c>
      <c r="V198" s="43" t="e">
        <f>VLOOKUP(T198,Complete!$A$6:$R$499,15,FALSE)</f>
        <v>#NUM!</v>
      </c>
    </row>
    <row r="199" spans="2:22">
      <c r="B199" s="43" t="e">
        <f t="array" ref="B199">INDEX('RAW DATA'!#REF!&amp;'RAW DATA'!$B$2:$B$500, SMALL(IF($B$27='RAW DATA'!$AA$2:$AA$500, ROW('RAW DATA'!$AA$2:$AA$500)-MIN(ROW('RAW DATA'!$AA$2:$AA$500))+1, ""), ROW('DON''T DELETE!'!A172)))</f>
        <v>#NUM!</v>
      </c>
      <c r="C199" s="43" t="e">
        <f t="array" ref="C199">INDEX('RAW DATA'!#REF!&amp;'RAW DATA'!$B$2:$B$500, SMALL(IF($C$27='RAW DATA'!$AA$2:$AA$500, ROW('RAW DATA'!$AA$2:$AA$500)-MIN(ROW('RAW DATA'!$AA$2:$AA$500))+1, ""), ROW('DON''T DELETE!'!B172)))</f>
        <v>#NUM!</v>
      </c>
      <c r="D199" s="43" t="e">
        <f t="array" ref="D199">INDEX('RAW DATA'!#REF!&amp;'RAW DATA'!$B$2:$B$500, SMALL(IF($D$27='RAW DATA'!$AA$2:$AA$500, ROW('RAW DATA'!$AA$2:$AA$500)-MIN(ROW('RAW DATA'!$AA$2:$AA$500))+1, ""), ROW('DON''T DELETE!'!C172)))</f>
        <v>#NUM!</v>
      </c>
      <c r="E199" s="43"/>
      <c r="F199" s="43" t="str">
        <f t="shared" si="12"/>
        <v/>
      </c>
      <c r="G199" s="43" t="str">
        <f t="shared" si="13"/>
        <v/>
      </c>
      <c r="H199" s="43" t="str">
        <f t="shared" si="14"/>
        <v/>
      </c>
      <c r="I199" s="43"/>
      <c r="J199" s="43"/>
      <c r="K199" s="43"/>
      <c r="L199" s="43"/>
      <c r="M199" s="43"/>
      <c r="N199" s="43" t="e">
        <f t="array" ref="N199">INDEX('RAW DATA'!#REF!&amp;'RAW DATA'!$B$2:$B$500, SMALL(IF('DON''T DELETE!'!$B$27='RAW DATA'!$AA$2:$AA$500, ROW('RAW DATA'!$AA$2:$AA$500)-MIN(ROW('RAW DATA'!$AA$2:$AA$500))+1, ""), ROW('DON''T DELETE!'!A172)))</f>
        <v>#NUM!</v>
      </c>
      <c r="O199" s="43" t="e">
        <f>VLOOKUP(N199,Complete!$A$6:$R$499,2,FALSE)</f>
        <v>#NUM!</v>
      </c>
      <c r="P199" s="43" t="e">
        <f>VLOOKUP(N199,Complete!$A$6:$R$499,15,FALSE)</f>
        <v>#NUM!</v>
      </c>
      <c r="Q199" s="43" t="e">
        <f t="array" ref="Q199">INDEX('RAW DATA'!#REF!&amp;'RAW DATA'!$B$2:$B$500, SMALL(IF('DON''T DELETE!'!$C$27='RAW DATA'!$AA$2:$AA$500, ROW('RAW DATA'!$AA$2:$AA$500)-MIN(ROW('RAW DATA'!$AA$2:$AA$500))+1, ""), ROW('DON''T DELETE!'!A172)))</f>
        <v>#NUM!</v>
      </c>
      <c r="R199" s="43" t="e">
        <f>VLOOKUP(Q199,Complete!$A$6:$R$499,2,FALSE)</f>
        <v>#NUM!</v>
      </c>
      <c r="S199" s="43" t="e">
        <f>VLOOKUP(Q199,Complete!$A$6:$R$499,15,FALSE)</f>
        <v>#NUM!</v>
      </c>
      <c r="T199" s="43" t="e">
        <f t="array" ref="T199">INDEX('RAW DATA'!#REF!&amp;'RAW DATA'!$B$2:$B$500, SMALL(IF('DON''T DELETE!'!$D$27='RAW DATA'!$AA$2:$AA$500, ROW('RAW DATA'!$AA$2:$AA$500)-MIN(ROW('RAW DATA'!$AA$2:$AA$500))+1, ""), ROW('DON''T DELETE!'!D172)))</f>
        <v>#NUM!</v>
      </c>
      <c r="U199" s="43" t="e">
        <f>VLOOKUP(T199,Complete!$A$6:$R$499,2,FALSE)</f>
        <v>#NUM!</v>
      </c>
      <c r="V199" s="43" t="e">
        <f>VLOOKUP(T199,Complete!$A$6:$R$499,15,FALSE)</f>
        <v>#NUM!</v>
      </c>
    </row>
    <row r="200" spans="2:22">
      <c r="B200" s="43" t="e">
        <f t="array" ref="B200">INDEX('RAW DATA'!#REF!&amp;'RAW DATA'!$B$2:$B$500, SMALL(IF($B$27='RAW DATA'!$AA$2:$AA$500, ROW('RAW DATA'!$AA$2:$AA$500)-MIN(ROW('RAW DATA'!$AA$2:$AA$500))+1, ""), ROW('DON''T DELETE!'!A173)))</f>
        <v>#NUM!</v>
      </c>
      <c r="C200" s="43" t="e">
        <f t="array" ref="C200">INDEX('RAW DATA'!#REF!&amp;'RAW DATA'!$B$2:$B$500, SMALL(IF($C$27='RAW DATA'!$AA$2:$AA$500, ROW('RAW DATA'!$AA$2:$AA$500)-MIN(ROW('RAW DATA'!$AA$2:$AA$500))+1, ""), ROW('DON''T DELETE!'!B173)))</f>
        <v>#NUM!</v>
      </c>
      <c r="D200" s="43" t="e">
        <f t="array" ref="D200">INDEX('RAW DATA'!#REF!&amp;'RAW DATA'!$B$2:$B$500, SMALL(IF($D$27='RAW DATA'!$AA$2:$AA$500, ROW('RAW DATA'!$AA$2:$AA$500)-MIN(ROW('RAW DATA'!$AA$2:$AA$500))+1, ""), ROW('DON''T DELETE!'!C173)))</f>
        <v>#NUM!</v>
      </c>
      <c r="E200" s="43"/>
      <c r="F200" s="43" t="str">
        <f t="shared" si="12"/>
        <v/>
      </c>
      <c r="G200" s="43" t="str">
        <f t="shared" si="13"/>
        <v/>
      </c>
      <c r="H200" s="43" t="str">
        <f t="shared" si="14"/>
        <v/>
      </c>
      <c r="I200" s="43"/>
      <c r="J200" s="43"/>
      <c r="K200" s="43"/>
      <c r="L200" s="43"/>
      <c r="M200" s="43"/>
      <c r="N200" s="43" t="e">
        <f t="array" ref="N200">INDEX('RAW DATA'!#REF!&amp;'RAW DATA'!$B$2:$B$500, SMALL(IF('DON''T DELETE!'!$B$27='RAW DATA'!$AA$2:$AA$500, ROW('RAW DATA'!$AA$2:$AA$500)-MIN(ROW('RAW DATA'!$AA$2:$AA$500))+1, ""), ROW('DON''T DELETE!'!A173)))</f>
        <v>#NUM!</v>
      </c>
      <c r="O200" s="43" t="e">
        <f>VLOOKUP(N200,Complete!$A$6:$R$499,2,FALSE)</f>
        <v>#NUM!</v>
      </c>
      <c r="P200" s="43" t="e">
        <f>VLOOKUP(N200,Complete!$A$6:$R$499,15,FALSE)</f>
        <v>#NUM!</v>
      </c>
      <c r="Q200" s="43" t="e">
        <f t="array" ref="Q200">INDEX('RAW DATA'!#REF!&amp;'RAW DATA'!$B$2:$B$500, SMALL(IF('DON''T DELETE!'!$C$27='RAW DATA'!$AA$2:$AA$500, ROW('RAW DATA'!$AA$2:$AA$500)-MIN(ROW('RAW DATA'!$AA$2:$AA$500))+1, ""), ROW('DON''T DELETE!'!A173)))</f>
        <v>#NUM!</v>
      </c>
      <c r="R200" s="43" t="e">
        <f>VLOOKUP(Q200,Complete!$A$6:$R$499,2,FALSE)</f>
        <v>#NUM!</v>
      </c>
      <c r="S200" s="43" t="e">
        <f>VLOOKUP(Q200,Complete!$A$6:$R$499,15,FALSE)</f>
        <v>#NUM!</v>
      </c>
      <c r="T200" s="43" t="e">
        <f t="array" ref="T200">INDEX('RAW DATA'!#REF!&amp;'RAW DATA'!$B$2:$B$500, SMALL(IF('DON''T DELETE!'!$D$27='RAW DATA'!$AA$2:$AA$500, ROW('RAW DATA'!$AA$2:$AA$500)-MIN(ROW('RAW DATA'!$AA$2:$AA$500))+1, ""), ROW('DON''T DELETE!'!D173)))</f>
        <v>#NUM!</v>
      </c>
      <c r="U200" s="43" t="e">
        <f>VLOOKUP(T200,Complete!$A$6:$R$499,2,FALSE)</f>
        <v>#NUM!</v>
      </c>
      <c r="V200" s="43" t="e">
        <f>VLOOKUP(T200,Complete!$A$6:$R$499,15,FALSE)</f>
        <v>#NUM!</v>
      </c>
    </row>
  </sheetData>
  <mergeCells count="2">
    <mergeCell ref="B26:D26"/>
    <mergeCell ref="F26:H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filterMode="1"/>
  <dimension ref="A1:M294"/>
  <sheetViews>
    <sheetView zoomScale="85" zoomScaleNormal="85" workbookViewId="0">
      <selection activeCell="I14" sqref="I14"/>
    </sheetView>
  </sheetViews>
  <sheetFormatPr defaultColWidth="9.140625" defaultRowHeight="15.75"/>
  <cols>
    <col min="1" max="1" width="20" style="71" bestFit="1" customWidth="1"/>
    <col min="2" max="2" width="14.42578125" style="72" bestFit="1" customWidth="1"/>
    <col min="3" max="3" width="12.28515625" style="71" bestFit="1" customWidth="1"/>
    <col min="4" max="4" width="9.140625" style="71"/>
    <col min="5" max="5" width="6.28515625" style="71" customWidth="1"/>
    <col min="6" max="6" width="12.5703125" style="71" bestFit="1" customWidth="1"/>
    <col min="7" max="9" width="9.140625" style="71"/>
    <col min="10" max="10" width="12.85546875" style="71" bestFit="1" customWidth="1"/>
    <col min="11" max="11" width="12.7109375" style="71" bestFit="1" customWidth="1"/>
    <col min="12" max="12" width="37" style="71" customWidth="1"/>
    <col min="13" max="13" width="12.85546875" style="71" bestFit="1" customWidth="1"/>
    <col min="14" max="14" width="12.7109375" style="71" bestFit="1" customWidth="1"/>
    <col min="15" max="15" width="30.7109375" style="71" bestFit="1" customWidth="1"/>
    <col min="16" max="16" width="12.85546875" style="71" bestFit="1" customWidth="1"/>
    <col min="17" max="17" width="15.140625" style="71" bestFit="1" customWidth="1"/>
    <col min="18" max="18" width="30.7109375" style="71" bestFit="1" customWidth="1"/>
    <col min="19" max="16384" width="9.140625" style="71"/>
  </cols>
  <sheetData>
    <row r="1" spans="1:13" ht="16.5" thickBot="1"/>
    <row r="2" spans="1:13" ht="16.5" thickBot="1">
      <c r="A2" s="73" t="s">
        <v>363</v>
      </c>
      <c r="B2" s="74">
        <f>SUM(B5:B8)</f>
        <v>0</v>
      </c>
      <c r="K2" s="126" t="s">
        <v>379</v>
      </c>
      <c r="L2" s="127" t="e">
        <f>SUM(SQRT((F33*F33)+(G33*G33)+(H33*H33)+(I33*I33)+(J33*J33:J34)))</f>
        <v>#VALUE!</v>
      </c>
    </row>
    <row r="3" spans="1:13" ht="16.5" thickBot="1">
      <c r="J3" s="75"/>
      <c r="K3" s="125" t="s">
        <v>378</v>
      </c>
      <c r="L3" s="128">
        <f>SUM(SQRT((F26*F26)*E26))</f>
        <v>0</v>
      </c>
      <c r="M3" s="76"/>
    </row>
    <row r="4" spans="1:13">
      <c r="A4" s="78" t="s">
        <v>79</v>
      </c>
      <c r="B4" s="79" t="s">
        <v>351</v>
      </c>
      <c r="C4" s="80" t="s">
        <v>349</v>
      </c>
      <c r="F4" s="78" t="s">
        <v>358</v>
      </c>
      <c r="G4" s="80" t="s">
        <v>351</v>
      </c>
      <c r="J4" s="81"/>
      <c r="K4" s="76"/>
      <c r="L4" s="82"/>
      <c r="M4" s="76"/>
    </row>
    <row r="5" spans="1:13">
      <c r="A5" s="83" t="s">
        <v>71</v>
      </c>
      <c r="B5" s="84">
        <f>COUNTIF('RAW DATA'!T:T,"A")</f>
        <v>0</v>
      </c>
      <c r="C5" s="85" t="e">
        <f>SUM(B5/$B$2)*100</f>
        <v>#DIV/0!</v>
      </c>
      <c r="F5" s="83" t="s">
        <v>360</v>
      </c>
      <c r="G5" s="86">
        <f>COUNTIF('RAW DATA'!AC:AC,"T")</f>
        <v>0</v>
      </c>
      <c r="J5" s="81"/>
      <c r="K5" s="76"/>
      <c r="L5" s="82"/>
      <c r="M5" s="76"/>
    </row>
    <row r="6" spans="1:13">
      <c r="A6" s="87" t="s">
        <v>72</v>
      </c>
      <c r="B6" s="84">
        <f>COUNTIF('RAW DATA'!T:T, "B")</f>
        <v>0</v>
      </c>
      <c r="C6" s="85" t="e">
        <f>SUM(B6/$B$2)*100</f>
        <v>#DIV/0!</v>
      </c>
      <c r="F6" s="83" t="s">
        <v>359</v>
      </c>
      <c r="G6" s="86">
        <f>COUNTIF('RAW DATA'!AC:AC,"H")</f>
        <v>0</v>
      </c>
      <c r="J6" s="81"/>
      <c r="K6" s="76"/>
      <c r="L6" s="82"/>
      <c r="M6" s="76"/>
    </row>
    <row r="7" spans="1:13">
      <c r="A7" s="87" t="s">
        <v>73</v>
      </c>
      <c r="B7" s="84">
        <f>COUNTIF('RAW DATA'!T:T,"C")</f>
        <v>0</v>
      </c>
      <c r="C7" s="85" t="e">
        <f>SUM(B7/$B$2)*100</f>
        <v>#DIV/0!</v>
      </c>
      <c r="F7" s="83" t="s">
        <v>361</v>
      </c>
      <c r="G7" s="86">
        <f>COUNTIF('RAW DATA'!AC:AC,"G")</f>
        <v>0</v>
      </c>
      <c r="J7" s="81"/>
      <c r="K7" s="76"/>
      <c r="L7" s="82"/>
      <c r="M7" s="76"/>
    </row>
    <row r="8" spans="1:13" ht="16.5" thickBot="1">
      <c r="A8" s="88" t="s">
        <v>74</v>
      </c>
      <c r="B8" s="89">
        <f>COUNTIF('RAW DATA'!T:T, "U")</f>
        <v>0</v>
      </c>
      <c r="C8" s="85" t="e">
        <f>SUM(B8/$B$2)*100</f>
        <v>#DIV/0!</v>
      </c>
      <c r="F8" s="90" t="s">
        <v>362</v>
      </c>
      <c r="G8" s="91">
        <f>COUNTIF('RAW DATA'!AC:AC,"W")</f>
        <v>0</v>
      </c>
      <c r="J8" s="75"/>
      <c r="K8" s="76"/>
      <c r="L8" s="77"/>
      <c r="M8" s="76"/>
    </row>
    <row r="9" spans="1:13" ht="16.5" thickBot="1">
      <c r="A9" s="92"/>
      <c r="C9" s="93"/>
      <c r="J9" s="75"/>
      <c r="K9" s="76"/>
      <c r="L9" s="77"/>
      <c r="M9" s="76"/>
    </row>
    <row r="10" spans="1:13" ht="16.5" thickBot="1">
      <c r="A10" s="94" t="s">
        <v>78</v>
      </c>
      <c r="B10" s="95" t="s">
        <v>351</v>
      </c>
      <c r="C10" s="96" t="s">
        <v>349</v>
      </c>
      <c r="F10" s="97" t="s">
        <v>373</v>
      </c>
      <c r="G10" s="98">
        <f>COUNTIF(Complete!M:N,"*"&amp;"Located outside the site"&amp;"*")</f>
        <v>0</v>
      </c>
      <c r="J10" s="81"/>
      <c r="K10" s="76"/>
      <c r="L10" s="82"/>
      <c r="M10" s="76"/>
    </row>
    <row r="11" spans="1:13">
      <c r="A11" s="87" t="s">
        <v>75</v>
      </c>
      <c r="B11" s="99">
        <f>COUNTIF('RAW DATA'!Q:Q, "Young")</f>
        <v>0</v>
      </c>
      <c r="C11" s="85" t="e">
        <f>SUM(B11/$B$2)*100</f>
        <v>#DIV/0!</v>
      </c>
      <c r="J11" s="75"/>
      <c r="K11" s="76"/>
      <c r="L11" s="77"/>
      <c r="M11" s="76"/>
    </row>
    <row r="12" spans="1:13">
      <c r="A12" s="118" t="s">
        <v>377</v>
      </c>
      <c r="B12" s="99">
        <f>COUNTIF('RAW DATA'!Q:Q, A12)</f>
        <v>0</v>
      </c>
      <c r="C12" s="85" t="e">
        <f>SUM(B12/$B$2)*100</f>
        <v>#DIV/0!</v>
      </c>
      <c r="J12" s="75"/>
      <c r="K12" s="76"/>
      <c r="L12" s="77"/>
      <c r="M12" s="76"/>
    </row>
    <row r="13" spans="1:13">
      <c r="A13" s="87" t="s">
        <v>76</v>
      </c>
      <c r="B13" s="99">
        <f>COUNTIF('RAW DATA'!Q:Q, A13)</f>
        <v>0</v>
      </c>
      <c r="C13" s="85" t="e">
        <f t="shared" ref="C13:C16" si="0">SUM(B13/$B$2)*100</f>
        <v>#DIV/0!</v>
      </c>
      <c r="J13" s="75"/>
      <c r="K13" s="76"/>
      <c r="L13" s="77"/>
      <c r="M13" s="76"/>
    </row>
    <row r="14" spans="1:13">
      <c r="A14" s="87" t="s">
        <v>77</v>
      </c>
      <c r="B14" s="99">
        <f>COUNTIF('RAW DATA'!Q:Q, A14)</f>
        <v>0</v>
      </c>
      <c r="C14" s="85" t="e">
        <f t="shared" si="0"/>
        <v>#DIV/0!</v>
      </c>
      <c r="J14" s="75"/>
      <c r="K14" s="76"/>
      <c r="L14" s="77"/>
      <c r="M14" s="76"/>
    </row>
    <row r="15" spans="1:13">
      <c r="A15" s="118" t="s">
        <v>374</v>
      </c>
      <c r="B15" s="99">
        <f>COUNTIF('RAW DATA'!Q:Q, A15)</f>
        <v>0</v>
      </c>
      <c r="C15" s="85" t="e">
        <f t="shared" si="0"/>
        <v>#DIV/0!</v>
      </c>
      <c r="J15" s="75"/>
      <c r="K15" s="76"/>
      <c r="L15" s="77"/>
      <c r="M15" s="76"/>
    </row>
    <row r="16" spans="1:13" ht="16.5" thickBot="1">
      <c r="A16" s="100" t="s">
        <v>59</v>
      </c>
      <c r="B16" s="101">
        <f>COUNTIF('RAW DATA'!Q:Q, A16)</f>
        <v>1</v>
      </c>
      <c r="C16" s="85" t="e">
        <f t="shared" si="0"/>
        <v>#DIV/0!</v>
      </c>
    </row>
    <row r="17" spans="1:6" ht="16.5" thickBot="1">
      <c r="A17" s="102"/>
      <c r="B17" s="103"/>
      <c r="C17" s="104"/>
    </row>
    <row r="18" spans="1:6">
      <c r="A18" s="105" t="s">
        <v>356</v>
      </c>
      <c r="B18" s="183" t="s">
        <v>357</v>
      </c>
      <c r="C18" s="183"/>
      <c r="D18" s="183"/>
      <c r="E18" s="184"/>
    </row>
    <row r="19" spans="1:6">
      <c r="A19" s="106">
        <v>1</v>
      </c>
      <c r="B19" s="179" t="str">
        <f ca="1">IFERROR('DON''T DELETE!'!J28,"")</f>
        <v/>
      </c>
      <c r="C19" s="179"/>
      <c r="D19" s="179"/>
      <c r="E19" s="180"/>
    </row>
    <row r="20" spans="1:6">
      <c r="A20" s="106">
        <v>2</v>
      </c>
      <c r="B20" s="179" t="str">
        <f ca="1">IFERROR('DON''T DELETE!'!J29,"")</f>
        <v/>
      </c>
      <c r="C20" s="179"/>
      <c r="D20" s="179"/>
      <c r="E20" s="180"/>
    </row>
    <row r="21" spans="1:6" ht="16.5" thickBot="1">
      <c r="A21" s="100">
        <v>3</v>
      </c>
      <c r="B21" s="181" t="str">
        <f ca="1">IFERROR('DON''T DELETE!'!J30,"")</f>
        <v/>
      </c>
      <c r="C21" s="181"/>
      <c r="D21" s="181"/>
      <c r="E21" s="182"/>
    </row>
    <row r="22" spans="1:6" ht="16.5" thickBot="1">
      <c r="A22" s="92"/>
      <c r="B22" s="107"/>
    </row>
    <row r="23" spans="1:6" ht="16.5" thickBot="1">
      <c r="A23" s="108" t="s">
        <v>80</v>
      </c>
      <c r="B23" s="109">
        <f>SUM(B25:B292)</f>
        <v>0</v>
      </c>
    </row>
    <row r="24" spans="1:6">
      <c r="A24" s="105" t="s">
        <v>350</v>
      </c>
      <c r="B24" s="79" t="s">
        <v>351</v>
      </c>
      <c r="C24" s="80" t="s">
        <v>352</v>
      </c>
      <c r="D24" s="110"/>
      <c r="E24" s="110"/>
      <c r="F24" s="110"/>
    </row>
    <row r="25" spans="1:6" hidden="1">
      <c r="A25" s="68" t="s">
        <v>344</v>
      </c>
      <c r="B25" s="111">
        <f>COUNTIF('RAW DATA'!C:C,"*"&amp;A25&amp;"*")</f>
        <v>0</v>
      </c>
      <c r="C25" s="112" t="e">
        <f t="shared" ref="C25:C88" si="1">SUM(B25/$B$23)</f>
        <v>#DIV/0!</v>
      </c>
    </row>
    <row r="26" spans="1:6" hidden="1">
      <c r="A26" s="69" t="s">
        <v>345</v>
      </c>
      <c r="B26" s="111">
        <f>COUNTIF('RAW DATA'!C:C,"*"&amp;A26&amp;"*")</f>
        <v>0</v>
      </c>
      <c r="C26" s="112" t="e">
        <f t="shared" si="1"/>
        <v>#DIV/0!</v>
      </c>
    </row>
    <row r="27" spans="1:6" hidden="1">
      <c r="A27" s="69" t="s">
        <v>346</v>
      </c>
      <c r="B27" s="111">
        <f>COUNTIF('RAW DATA'!C:C,"*"&amp;A27&amp;"*")</f>
        <v>0</v>
      </c>
      <c r="C27" s="112" t="e">
        <f t="shared" si="1"/>
        <v>#DIV/0!</v>
      </c>
    </row>
    <row r="28" spans="1:6" hidden="1">
      <c r="A28" s="68" t="s">
        <v>347</v>
      </c>
      <c r="B28" s="111">
        <f>COUNTIF('RAW DATA'!C:C,"*"&amp;A28&amp;"*")</f>
        <v>0</v>
      </c>
      <c r="C28" s="112" t="e">
        <f t="shared" si="1"/>
        <v>#DIV/0!</v>
      </c>
    </row>
    <row r="29" spans="1:6">
      <c r="A29" s="69" t="s">
        <v>348</v>
      </c>
      <c r="B29" s="113">
        <f>COUNTIF('RAW DATA'!C:C,"*"&amp;A29&amp;"*")</f>
        <v>0</v>
      </c>
      <c r="C29" s="112" t="e">
        <f t="shared" si="1"/>
        <v>#DIV/0!</v>
      </c>
    </row>
    <row r="30" spans="1:6" hidden="1">
      <c r="A30" s="68" t="s">
        <v>81</v>
      </c>
      <c r="B30" s="111">
        <f>COUNTIF('RAW DATA'!C:C,"*"&amp;A30&amp;"*")</f>
        <v>0</v>
      </c>
      <c r="C30" s="112" t="e">
        <f t="shared" si="1"/>
        <v>#DIV/0!</v>
      </c>
    </row>
    <row r="31" spans="1:6" hidden="1">
      <c r="A31" s="68" t="s">
        <v>82</v>
      </c>
      <c r="B31" s="111">
        <f>COUNTIF('RAW DATA'!C:C,"*"&amp;A31&amp;"*")</f>
        <v>0</v>
      </c>
      <c r="C31" s="112" t="e">
        <f t="shared" si="1"/>
        <v>#DIV/0!</v>
      </c>
    </row>
    <row r="32" spans="1:6" hidden="1">
      <c r="A32" s="69" t="s">
        <v>83</v>
      </c>
      <c r="B32" s="111">
        <f>COUNTIF('RAW DATA'!C:C,"*"&amp;A32&amp;"*")</f>
        <v>0</v>
      </c>
      <c r="C32" s="112" t="e">
        <f t="shared" si="1"/>
        <v>#DIV/0!</v>
      </c>
    </row>
    <row r="33" spans="1:3" hidden="1">
      <c r="A33" s="68" t="s">
        <v>84</v>
      </c>
      <c r="B33" s="111">
        <f>COUNTIF('RAW DATA'!C:C,"*"&amp;A33&amp;"*")</f>
        <v>0</v>
      </c>
      <c r="C33" s="112" t="e">
        <f t="shared" si="1"/>
        <v>#DIV/0!</v>
      </c>
    </row>
    <row r="34" spans="1:3" hidden="1">
      <c r="A34" s="69" t="s">
        <v>85</v>
      </c>
      <c r="B34" s="111">
        <f>COUNTIF('RAW DATA'!C:C,"*"&amp;A34&amp;"*")</f>
        <v>0</v>
      </c>
      <c r="C34" s="112" t="e">
        <f t="shared" si="1"/>
        <v>#DIV/0!</v>
      </c>
    </row>
    <row r="35" spans="1:3" hidden="1">
      <c r="A35" s="68" t="s">
        <v>86</v>
      </c>
      <c r="B35" s="111">
        <f>COUNTIF('RAW DATA'!C:C,"*"&amp;A35&amp;"*")</f>
        <v>0</v>
      </c>
      <c r="C35" s="112" t="e">
        <f t="shared" si="1"/>
        <v>#DIV/0!</v>
      </c>
    </row>
    <row r="36" spans="1:3" hidden="1">
      <c r="A36" s="68" t="s">
        <v>87</v>
      </c>
      <c r="B36" s="111">
        <f>COUNTIF('RAW DATA'!C:C,"*"&amp;A36&amp;"*")</f>
        <v>0</v>
      </c>
      <c r="C36" s="112" t="e">
        <f t="shared" si="1"/>
        <v>#DIV/0!</v>
      </c>
    </row>
    <row r="37" spans="1:3" hidden="1">
      <c r="A37" s="69" t="s">
        <v>88</v>
      </c>
      <c r="B37" s="113">
        <f>COUNTIF('RAW DATA'!C:C,"*"&amp;A37&amp;"*")</f>
        <v>0</v>
      </c>
      <c r="C37" s="112" t="e">
        <f t="shared" si="1"/>
        <v>#DIV/0!</v>
      </c>
    </row>
    <row r="38" spans="1:3" hidden="1">
      <c r="A38" s="68" t="s">
        <v>89</v>
      </c>
      <c r="B38" s="111">
        <f>COUNTIF('RAW DATA'!C:C,"*"&amp;A38&amp;"*")</f>
        <v>0</v>
      </c>
      <c r="C38" s="112" t="e">
        <f t="shared" si="1"/>
        <v>#DIV/0!</v>
      </c>
    </row>
    <row r="39" spans="1:3" hidden="1">
      <c r="A39" s="69" t="s">
        <v>90</v>
      </c>
      <c r="B39" s="111">
        <f>COUNTIF('RAW DATA'!C:C,"*"&amp;A39&amp;"*")</f>
        <v>0</v>
      </c>
      <c r="C39" s="112" t="e">
        <f t="shared" si="1"/>
        <v>#DIV/0!</v>
      </c>
    </row>
    <row r="40" spans="1:3" hidden="1">
      <c r="A40" s="68" t="s">
        <v>91</v>
      </c>
      <c r="B40" s="111">
        <f>COUNTIF('RAW DATA'!C:C,"*"&amp;A40&amp;"*")</f>
        <v>0</v>
      </c>
      <c r="C40" s="112" t="e">
        <f t="shared" si="1"/>
        <v>#DIV/0!</v>
      </c>
    </row>
    <row r="41" spans="1:3" hidden="1">
      <c r="A41" s="68" t="s">
        <v>92</v>
      </c>
      <c r="B41" s="111">
        <f>COUNTIF('RAW DATA'!C:C,"*"&amp;A41&amp;"*")</f>
        <v>0</v>
      </c>
      <c r="C41" s="112" t="e">
        <f t="shared" si="1"/>
        <v>#DIV/0!</v>
      </c>
    </row>
    <row r="42" spans="1:3" hidden="1">
      <c r="A42" s="68" t="s">
        <v>93</v>
      </c>
      <c r="B42" s="111">
        <f>COUNTIF('RAW DATA'!C:C,"*"&amp;A42&amp;"*")</f>
        <v>0</v>
      </c>
      <c r="C42" s="112" t="e">
        <f t="shared" si="1"/>
        <v>#DIV/0!</v>
      </c>
    </row>
    <row r="43" spans="1:3" hidden="1">
      <c r="A43" s="68" t="s">
        <v>94</v>
      </c>
      <c r="B43" s="111">
        <f>COUNTIF('RAW DATA'!C:C,"*"&amp;A43&amp;"*")</f>
        <v>0</v>
      </c>
      <c r="C43" s="112" t="e">
        <f t="shared" si="1"/>
        <v>#DIV/0!</v>
      </c>
    </row>
    <row r="44" spans="1:3" hidden="1">
      <c r="A44" s="68" t="s">
        <v>95</v>
      </c>
      <c r="B44" s="111">
        <f>COUNTIF('RAW DATA'!C:C,"*"&amp;A44&amp;"*")</f>
        <v>0</v>
      </c>
      <c r="C44" s="112" t="e">
        <f t="shared" si="1"/>
        <v>#DIV/0!</v>
      </c>
    </row>
    <row r="45" spans="1:3" hidden="1">
      <c r="A45" s="68" t="s">
        <v>96</v>
      </c>
      <c r="B45" s="111">
        <f>COUNTIF('RAW DATA'!C:C,"*"&amp;A45&amp;"*")</f>
        <v>0</v>
      </c>
      <c r="C45" s="112" t="e">
        <f t="shared" si="1"/>
        <v>#DIV/0!</v>
      </c>
    </row>
    <row r="46" spans="1:3" hidden="1">
      <c r="A46" s="69" t="s">
        <v>97</v>
      </c>
      <c r="B46" s="111">
        <f>COUNTIF('RAW DATA'!C:C,"*"&amp;A46&amp;"*")</f>
        <v>0</v>
      </c>
      <c r="C46" s="112" t="e">
        <f t="shared" si="1"/>
        <v>#DIV/0!</v>
      </c>
    </row>
    <row r="47" spans="1:3" hidden="1">
      <c r="A47" s="68" t="s">
        <v>98</v>
      </c>
      <c r="B47" s="111">
        <f>COUNTIF('RAW DATA'!C:C,"*"&amp;A47&amp;"*")</f>
        <v>0</v>
      </c>
      <c r="C47" s="112" t="e">
        <f t="shared" si="1"/>
        <v>#DIV/0!</v>
      </c>
    </row>
    <row r="48" spans="1:3" hidden="1">
      <c r="A48" s="68" t="s">
        <v>99</v>
      </c>
      <c r="B48" s="111">
        <f>COUNTIF('RAW DATA'!C:C,"*"&amp;A48&amp;"*")</f>
        <v>0</v>
      </c>
      <c r="C48" s="112" t="e">
        <f t="shared" si="1"/>
        <v>#DIV/0!</v>
      </c>
    </row>
    <row r="49" spans="1:3" hidden="1">
      <c r="A49" s="68" t="s">
        <v>100</v>
      </c>
      <c r="B49" s="111">
        <f>COUNTIF('RAW DATA'!C:C,"*"&amp;A49&amp;"*")</f>
        <v>0</v>
      </c>
      <c r="C49" s="112" t="e">
        <f t="shared" si="1"/>
        <v>#DIV/0!</v>
      </c>
    </row>
    <row r="50" spans="1:3" hidden="1">
      <c r="A50" s="68" t="s">
        <v>101</v>
      </c>
      <c r="B50" s="111">
        <f>COUNTIF('RAW DATA'!C:C,"*"&amp;A50&amp;"*")</f>
        <v>0</v>
      </c>
      <c r="C50" s="112" t="e">
        <f t="shared" si="1"/>
        <v>#DIV/0!</v>
      </c>
    </row>
    <row r="51" spans="1:3" hidden="1">
      <c r="A51" s="68" t="s">
        <v>102</v>
      </c>
      <c r="B51" s="111">
        <f>COUNTIF('RAW DATA'!C:C,"*"&amp;A51&amp;"*")</f>
        <v>0</v>
      </c>
      <c r="C51" s="112" t="e">
        <f t="shared" si="1"/>
        <v>#DIV/0!</v>
      </c>
    </row>
    <row r="52" spans="1:3" hidden="1">
      <c r="A52" s="68" t="s">
        <v>103</v>
      </c>
      <c r="B52" s="111">
        <f>COUNTIF('RAW DATA'!C:C,"*"&amp;A52&amp;"*")</f>
        <v>0</v>
      </c>
      <c r="C52" s="112" t="e">
        <f t="shared" si="1"/>
        <v>#DIV/0!</v>
      </c>
    </row>
    <row r="53" spans="1:3" hidden="1">
      <c r="A53" s="68" t="s">
        <v>104</v>
      </c>
      <c r="B53" s="111">
        <f>COUNTIF('RAW DATA'!C:C,"*"&amp;A53&amp;"*")</f>
        <v>0</v>
      </c>
      <c r="C53" s="112" t="e">
        <f t="shared" si="1"/>
        <v>#DIV/0!</v>
      </c>
    </row>
    <row r="54" spans="1:3" hidden="1">
      <c r="A54" s="68" t="s">
        <v>105</v>
      </c>
      <c r="B54" s="111">
        <f>COUNTIF('RAW DATA'!C:C,"*"&amp;A54&amp;"*")</f>
        <v>0</v>
      </c>
      <c r="C54" s="112" t="e">
        <f t="shared" si="1"/>
        <v>#DIV/0!</v>
      </c>
    </row>
    <row r="55" spans="1:3" hidden="1">
      <c r="A55" s="68" t="s">
        <v>106</v>
      </c>
      <c r="B55" s="111">
        <f>COUNTIF('RAW DATA'!C:C,"*"&amp;A55&amp;"*")</f>
        <v>0</v>
      </c>
      <c r="C55" s="112" t="e">
        <f t="shared" si="1"/>
        <v>#DIV/0!</v>
      </c>
    </row>
    <row r="56" spans="1:3" hidden="1">
      <c r="A56" s="69" t="s">
        <v>107</v>
      </c>
      <c r="B56" s="113">
        <f>COUNTIF('RAW DATA'!C:C,"*"&amp;A56&amp;"*")</f>
        <v>0</v>
      </c>
      <c r="C56" s="112" t="e">
        <f t="shared" si="1"/>
        <v>#DIV/0!</v>
      </c>
    </row>
    <row r="57" spans="1:3" hidden="1">
      <c r="A57" s="68" t="s">
        <v>108</v>
      </c>
      <c r="B57" s="111">
        <f>COUNTIF('RAW DATA'!C:C,"*"&amp;A57&amp;"*")</f>
        <v>0</v>
      </c>
      <c r="C57" s="112" t="e">
        <f t="shared" si="1"/>
        <v>#DIV/0!</v>
      </c>
    </row>
    <row r="58" spans="1:3" hidden="1">
      <c r="A58" s="68" t="s">
        <v>109</v>
      </c>
      <c r="B58" s="111">
        <f>COUNTIF('RAW DATA'!C:C,"*"&amp;A58&amp;"*")</f>
        <v>0</v>
      </c>
      <c r="C58" s="112" t="e">
        <f t="shared" si="1"/>
        <v>#DIV/0!</v>
      </c>
    </row>
    <row r="59" spans="1:3" hidden="1">
      <c r="A59" s="68" t="s">
        <v>110</v>
      </c>
      <c r="B59" s="111">
        <f>COUNTIF('RAW DATA'!C:C,"*"&amp;A59&amp;"*")</f>
        <v>0</v>
      </c>
      <c r="C59" s="112" t="e">
        <f t="shared" si="1"/>
        <v>#DIV/0!</v>
      </c>
    </row>
    <row r="60" spans="1:3" hidden="1">
      <c r="A60" s="68" t="s">
        <v>111</v>
      </c>
      <c r="B60" s="111">
        <f>COUNTIF('RAW DATA'!C:C,"*"&amp;A60&amp;"*")</f>
        <v>0</v>
      </c>
      <c r="C60" s="112" t="e">
        <f t="shared" si="1"/>
        <v>#DIV/0!</v>
      </c>
    </row>
    <row r="61" spans="1:3" hidden="1">
      <c r="A61" s="68" t="s">
        <v>112</v>
      </c>
      <c r="B61" s="111">
        <f>COUNTIF('RAW DATA'!C:C,"*"&amp;A61&amp;"*")</f>
        <v>0</v>
      </c>
      <c r="C61" s="112" t="e">
        <f t="shared" si="1"/>
        <v>#DIV/0!</v>
      </c>
    </row>
    <row r="62" spans="1:3" hidden="1">
      <c r="A62" s="69" t="s">
        <v>113</v>
      </c>
      <c r="B62" s="111">
        <f>COUNTIF('RAW DATA'!C:C,"*"&amp;A62&amp;"*")</f>
        <v>0</v>
      </c>
      <c r="C62" s="112" t="e">
        <f t="shared" si="1"/>
        <v>#DIV/0!</v>
      </c>
    </row>
    <row r="63" spans="1:3" hidden="1">
      <c r="A63" s="68" t="s">
        <v>114</v>
      </c>
      <c r="B63" s="111">
        <f>COUNTIF('RAW DATA'!C:C,"*"&amp;A63&amp;"*")</f>
        <v>0</v>
      </c>
      <c r="C63" s="112" t="e">
        <f t="shared" si="1"/>
        <v>#DIV/0!</v>
      </c>
    </row>
    <row r="64" spans="1:3" hidden="1">
      <c r="A64" s="69" t="s">
        <v>115</v>
      </c>
      <c r="B64" s="111">
        <f>COUNTIF('RAW DATA'!C:C,"*"&amp;A64&amp;"*")</f>
        <v>0</v>
      </c>
      <c r="C64" s="112" t="e">
        <f t="shared" si="1"/>
        <v>#DIV/0!</v>
      </c>
    </row>
    <row r="65" spans="1:3" hidden="1">
      <c r="A65" s="68" t="s">
        <v>116</v>
      </c>
      <c r="B65" s="111">
        <f>COUNTIF('RAW DATA'!C:C,"*"&amp;A65&amp;"*")</f>
        <v>0</v>
      </c>
      <c r="C65" s="112" t="e">
        <f t="shared" si="1"/>
        <v>#DIV/0!</v>
      </c>
    </row>
    <row r="66" spans="1:3" hidden="1">
      <c r="A66" s="68" t="s">
        <v>117</v>
      </c>
      <c r="B66" s="111">
        <f>COUNTIF('RAW DATA'!C:C,"*"&amp;A66&amp;"*")</f>
        <v>0</v>
      </c>
      <c r="C66" s="112" t="e">
        <f t="shared" si="1"/>
        <v>#DIV/0!</v>
      </c>
    </row>
    <row r="67" spans="1:3" hidden="1">
      <c r="A67" s="68" t="s">
        <v>118</v>
      </c>
      <c r="B67" s="111">
        <f>COUNTIF('RAW DATA'!C:C,"*"&amp;A67&amp;"*")</f>
        <v>0</v>
      </c>
      <c r="C67" s="112" t="e">
        <f t="shared" si="1"/>
        <v>#DIV/0!</v>
      </c>
    </row>
    <row r="68" spans="1:3" hidden="1">
      <c r="A68" s="68" t="s">
        <v>119</v>
      </c>
      <c r="B68" s="111">
        <f>COUNTIF('RAW DATA'!C:C,"*"&amp;A68&amp;"*")</f>
        <v>0</v>
      </c>
      <c r="C68" s="112" t="e">
        <f t="shared" si="1"/>
        <v>#DIV/0!</v>
      </c>
    </row>
    <row r="69" spans="1:3" hidden="1">
      <c r="A69" s="69" t="s">
        <v>120</v>
      </c>
      <c r="B69" s="111">
        <f>COUNTIF('RAW DATA'!C:C,"*"&amp;A69&amp;"*")</f>
        <v>0</v>
      </c>
      <c r="C69" s="112" t="e">
        <f t="shared" si="1"/>
        <v>#DIV/0!</v>
      </c>
    </row>
    <row r="70" spans="1:3" hidden="1">
      <c r="A70" s="68" t="s">
        <v>121</v>
      </c>
      <c r="B70" s="111">
        <f>COUNTIF('RAW DATA'!C:C,"*"&amp;A70&amp;"*")</f>
        <v>0</v>
      </c>
      <c r="C70" s="112" t="e">
        <f t="shared" si="1"/>
        <v>#DIV/0!</v>
      </c>
    </row>
    <row r="71" spans="1:3" hidden="1">
      <c r="A71" s="68" t="s">
        <v>122</v>
      </c>
      <c r="B71" s="111">
        <f>COUNTIF('RAW DATA'!C:C,"*"&amp;A71&amp;"*")</f>
        <v>0</v>
      </c>
      <c r="C71" s="112" t="e">
        <f t="shared" si="1"/>
        <v>#DIV/0!</v>
      </c>
    </row>
    <row r="72" spans="1:3" hidden="1">
      <c r="A72" s="68" t="s">
        <v>123</v>
      </c>
      <c r="B72" s="111">
        <f>COUNTIF('RAW DATA'!C:C,"*"&amp;A72&amp;"*")</f>
        <v>0</v>
      </c>
      <c r="C72" s="112" t="e">
        <f t="shared" si="1"/>
        <v>#DIV/0!</v>
      </c>
    </row>
    <row r="73" spans="1:3" hidden="1">
      <c r="A73" s="68" t="s">
        <v>124</v>
      </c>
      <c r="B73" s="111">
        <f>COUNTIF('RAW DATA'!C:C,"*"&amp;A73&amp;"*")</f>
        <v>0</v>
      </c>
      <c r="C73" s="112" t="e">
        <f t="shared" si="1"/>
        <v>#DIV/0!</v>
      </c>
    </row>
    <row r="74" spans="1:3" hidden="1">
      <c r="A74" s="68" t="s">
        <v>125</v>
      </c>
      <c r="B74" s="111">
        <f>COUNTIF('RAW DATA'!C:C,"*"&amp;A74&amp;"*")</f>
        <v>0</v>
      </c>
      <c r="C74" s="112" t="e">
        <f t="shared" si="1"/>
        <v>#DIV/0!</v>
      </c>
    </row>
    <row r="75" spans="1:3" hidden="1">
      <c r="A75" s="68" t="s">
        <v>126</v>
      </c>
      <c r="B75" s="111">
        <f>COUNTIF('RAW DATA'!C:C,"*"&amp;A75&amp;"*")</f>
        <v>0</v>
      </c>
      <c r="C75" s="112" t="e">
        <f t="shared" si="1"/>
        <v>#DIV/0!</v>
      </c>
    </row>
    <row r="76" spans="1:3" hidden="1">
      <c r="A76" s="69" t="s">
        <v>127</v>
      </c>
      <c r="B76" s="113">
        <f>COUNTIF('RAW DATA'!C:C,"*"&amp;A76&amp;"*")</f>
        <v>0</v>
      </c>
      <c r="C76" s="112" t="e">
        <f t="shared" si="1"/>
        <v>#DIV/0!</v>
      </c>
    </row>
    <row r="77" spans="1:3" hidden="1">
      <c r="A77" s="68" t="s">
        <v>128</v>
      </c>
      <c r="B77" s="111">
        <f>COUNTIF('RAW DATA'!C:C,"*"&amp;A77&amp;"*")</f>
        <v>0</v>
      </c>
      <c r="C77" s="112" t="e">
        <f t="shared" si="1"/>
        <v>#DIV/0!</v>
      </c>
    </row>
    <row r="78" spans="1:3" hidden="1">
      <c r="A78" s="68" t="s">
        <v>129</v>
      </c>
      <c r="B78" s="111">
        <f>COUNTIF('RAW DATA'!C:C,"*"&amp;A78&amp;"*")</f>
        <v>0</v>
      </c>
      <c r="C78" s="112" t="e">
        <f t="shared" si="1"/>
        <v>#DIV/0!</v>
      </c>
    </row>
    <row r="79" spans="1:3" hidden="1">
      <c r="A79" s="68" t="s">
        <v>130</v>
      </c>
      <c r="B79" s="111">
        <f>COUNTIF('RAW DATA'!C:C,"*"&amp;A79&amp;"*")</f>
        <v>0</v>
      </c>
      <c r="C79" s="112" t="e">
        <f t="shared" si="1"/>
        <v>#DIV/0!</v>
      </c>
    </row>
    <row r="80" spans="1:3" hidden="1">
      <c r="A80" s="69" t="s">
        <v>131</v>
      </c>
      <c r="B80" s="113">
        <f>COUNTIF('RAW DATA'!C:C,"*"&amp;A80&amp;"*")</f>
        <v>0</v>
      </c>
      <c r="C80" s="112" t="e">
        <f t="shared" si="1"/>
        <v>#DIV/0!</v>
      </c>
    </row>
    <row r="81" spans="1:3" hidden="1">
      <c r="A81" s="68" t="s">
        <v>132</v>
      </c>
      <c r="B81" s="111">
        <f>COUNTIF('RAW DATA'!C:C,"*"&amp;A81&amp;"*")</f>
        <v>0</v>
      </c>
      <c r="C81" s="112" t="e">
        <f t="shared" si="1"/>
        <v>#DIV/0!</v>
      </c>
    </row>
    <row r="82" spans="1:3" hidden="1">
      <c r="A82" s="69" t="s">
        <v>133</v>
      </c>
      <c r="B82" s="111">
        <f>COUNTIF('RAW DATA'!C:C,"*"&amp;A82&amp;"*")</f>
        <v>0</v>
      </c>
      <c r="C82" s="112" t="e">
        <f t="shared" si="1"/>
        <v>#DIV/0!</v>
      </c>
    </row>
    <row r="83" spans="1:3" hidden="1">
      <c r="A83" s="68" t="s">
        <v>134</v>
      </c>
      <c r="B83" s="111">
        <f>COUNTIF('RAW DATA'!C:C,"*"&amp;A83&amp;"*")</f>
        <v>0</v>
      </c>
      <c r="C83" s="112" t="e">
        <f t="shared" si="1"/>
        <v>#DIV/0!</v>
      </c>
    </row>
    <row r="84" spans="1:3" hidden="1">
      <c r="A84" s="68" t="s">
        <v>135</v>
      </c>
      <c r="B84" s="111">
        <f>COUNTIF('RAW DATA'!C:C,"*"&amp;A84&amp;"*")</f>
        <v>0</v>
      </c>
      <c r="C84" s="112" t="e">
        <f t="shared" si="1"/>
        <v>#DIV/0!</v>
      </c>
    </row>
    <row r="85" spans="1:3" hidden="1">
      <c r="A85" s="69" t="s">
        <v>136</v>
      </c>
      <c r="B85" s="111">
        <f>COUNTIF('RAW DATA'!C:C,"*"&amp;A85&amp;"*")</f>
        <v>0</v>
      </c>
      <c r="C85" s="112" t="e">
        <f t="shared" si="1"/>
        <v>#DIV/0!</v>
      </c>
    </row>
    <row r="86" spans="1:3" hidden="1">
      <c r="A86" s="68" t="s">
        <v>137</v>
      </c>
      <c r="B86" s="111">
        <f>COUNTIF('RAW DATA'!C:C,"*"&amp;A86&amp;"*")</f>
        <v>0</v>
      </c>
      <c r="C86" s="112" t="e">
        <f t="shared" si="1"/>
        <v>#DIV/0!</v>
      </c>
    </row>
    <row r="87" spans="1:3" hidden="1">
      <c r="A87" s="68" t="s">
        <v>138</v>
      </c>
      <c r="B87" s="111">
        <f>COUNTIF('RAW DATA'!C:C,"*"&amp;A87&amp;"*")</f>
        <v>0</v>
      </c>
      <c r="C87" s="112" t="e">
        <f t="shared" si="1"/>
        <v>#DIV/0!</v>
      </c>
    </row>
    <row r="88" spans="1:3" hidden="1">
      <c r="A88" s="68" t="s">
        <v>139</v>
      </c>
      <c r="B88" s="111">
        <f>COUNTIF('RAW DATA'!C:C,"*"&amp;A88&amp;"*")</f>
        <v>0</v>
      </c>
      <c r="C88" s="112" t="e">
        <f t="shared" si="1"/>
        <v>#DIV/0!</v>
      </c>
    </row>
    <row r="89" spans="1:3" hidden="1">
      <c r="A89" s="68" t="s">
        <v>140</v>
      </c>
      <c r="B89" s="111">
        <f>COUNTIF('RAW DATA'!C:C,"*"&amp;A89&amp;"*")</f>
        <v>0</v>
      </c>
      <c r="C89" s="112" t="e">
        <f t="shared" ref="C89:C152" si="2">SUM(B89/$B$23)</f>
        <v>#DIV/0!</v>
      </c>
    </row>
    <row r="90" spans="1:3" hidden="1">
      <c r="A90" s="68" t="s">
        <v>141</v>
      </c>
      <c r="B90" s="111">
        <f>COUNTIF('RAW DATA'!C:C,"*"&amp;A90&amp;"*")</f>
        <v>0</v>
      </c>
      <c r="C90" s="112" t="e">
        <f t="shared" si="2"/>
        <v>#DIV/0!</v>
      </c>
    </row>
    <row r="91" spans="1:3" hidden="1">
      <c r="A91" s="68" t="s">
        <v>142</v>
      </c>
      <c r="B91" s="111">
        <f>COUNTIF('RAW DATA'!C:C,"*"&amp;A91&amp;"*")</f>
        <v>0</v>
      </c>
      <c r="C91" s="112" t="e">
        <f t="shared" si="2"/>
        <v>#DIV/0!</v>
      </c>
    </row>
    <row r="92" spans="1:3" hidden="1">
      <c r="A92" s="68" t="s">
        <v>143</v>
      </c>
      <c r="B92" s="111">
        <f>COUNTIF('RAW DATA'!C:C,"*"&amp;A92&amp;"*")</f>
        <v>0</v>
      </c>
      <c r="C92" s="112" t="e">
        <f t="shared" si="2"/>
        <v>#DIV/0!</v>
      </c>
    </row>
    <row r="93" spans="1:3" hidden="1">
      <c r="A93" s="68" t="s">
        <v>144</v>
      </c>
      <c r="B93" s="111">
        <f>COUNTIF('RAW DATA'!C:C,"*"&amp;A93&amp;"*")</f>
        <v>0</v>
      </c>
      <c r="C93" s="112" t="e">
        <f t="shared" si="2"/>
        <v>#DIV/0!</v>
      </c>
    </row>
    <row r="94" spans="1:3" hidden="1">
      <c r="A94" s="68" t="s">
        <v>145</v>
      </c>
      <c r="B94" s="111">
        <f>COUNTIF('RAW DATA'!C:C,"*"&amp;A94&amp;"*")</f>
        <v>0</v>
      </c>
      <c r="C94" s="112" t="e">
        <f t="shared" si="2"/>
        <v>#DIV/0!</v>
      </c>
    </row>
    <row r="95" spans="1:3" hidden="1">
      <c r="A95" s="68" t="s">
        <v>146</v>
      </c>
      <c r="B95" s="111">
        <f>COUNTIF('RAW DATA'!C:C,"*"&amp;A95&amp;"*")</f>
        <v>0</v>
      </c>
      <c r="C95" s="112" t="e">
        <f t="shared" si="2"/>
        <v>#DIV/0!</v>
      </c>
    </row>
    <row r="96" spans="1:3" hidden="1">
      <c r="A96" s="68" t="s">
        <v>147</v>
      </c>
      <c r="B96" s="111">
        <f>COUNTIF('RAW DATA'!C:C,"*"&amp;A96&amp;"*")</f>
        <v>0</v>
      </c>
      <c r="C96" s="112" t="e">
        <f t="shared" si="2"/>
        <v>#DIV/0!</v>
      </c>
    </row>
    <row r="97" spans="1:3" hidden="1">
      <c r="A97" s="68" t="s">
        <v>148</v>
      </c>
      <c r="B97" s="111">
        <f>COUNTIF('RAW DATA'!C:C,"*"&amp;A97&amp;"*")</f>
        <v>0</v>
      </c>
      <c r="C97" s="112" t="e">
        <f t="shared" si="2"/>
        <v>#DIV/0!</v>
      </c>
    </row>
    <row r="98" spans="1:3" hidden="1">
      <c r="A98" s="68" t="s">
        <v>149</v>
      </c>
      <c r="B98" s="111">
        <f>COUNTIF('RAW DATA'!C:C,"*"&amp;A98&amp;"*")</f>
        <v>0</v>
      </c>
      <c r="C98" s="112" t="e">
        <f t="shared" si="2"/>
        <v>#DIV/0!</v>
      </c>
    </row>
    <row r="99" spans="1:3" hidden="1">
      <c r="A99" s="68" t="s">
        <v>150</v>
      </c>
      <c r="B99" s="111">
        <f>COUNTIF('RAW DATA'!C:C,"*"&amp;A99&amp;"*")</f>
        <v>0</v>
      </c>
      <c r="C99" s="112" t="e">
        <f t="shared" si="2"/>
        <v>#DIV/0!</v>
      </c>
    </row>
    <row r="100" spans="1:3" hidden="1">
      <c r="A100" s="68" t="s">
        <v>151</v>
      </c>
      <c r="B100" s="111">
        <f>COUNTIF('RAW DATA'!C:C,"*"&amp;A100&amp;"*")</f>
        <v>0</v>
      </c>
      <c r="C100" s="112" t="e">
        <f t="shared" si="2"/>
        <v>#DIV/0!</v>
      </c>
    </row>
    <row r="101" spans="1:3" hidden="1">
      <c r="A101" s="68" t="s">
        <v>152</v>
      </c>
      <c r="B101" s="111">
        <f>COUNTIF('RAW DATA'!C:C,"*"&amp;A101&amp;"*")</f>
        <v>0</v>
      </c>
      <c r="C101" s="112" t="e">
        <f t="shared" si="2"/>
        <v>#DIV/0!</v>
      </c>
    </row>
    <row r="102" spans="1:3" hidden="1">
      <c r="A102" s="68" t="s">
        <v>153</v>
      </c>
      <c r="B102" s="111">
        <f>COUNTIF('RAW DATA'!C:C,"*"&amp;A102&amp;"*")</f>
        <v>0</v>
      </c>
      <c r="C102" s="112" t="e">
        <f t="shared" si="2"/>
        <v>#DIV/0!</v>
      </c>
    </row>
    <row r="103" spans="1:3" hidden="1">
      <c r="A103" s="68" t="s">
        <v>154</v>
      </c>
      <c r="B103" s="111">
        <f>COUNTIF('RAW DATA'!C:C,"*"&amp;A103&amp;"*")</f>
        <v>0</v>
      </c>
      <c r="C103" s="112" t="e">
        <f t="shared" si="2"/>
        <v>#DIV/0!</v>
      </c>
    </row>
    <row r="104" spans="1:3" hidden="1">
      <c r="A104" s="68" t="s">
        <v>155</v>
      </c>
      <c r="B104" s="111">
        <f>COUNTIF('RAW DATA'!C:C,"*"&amp;A104&amp;"*")</f>
        <v>0</v>
      </c>
      <c r="C104" s="112" t="e">
        <f t="shared" si="2"/>
        <v>#DIV/0!</v>
      </c>
    </row>
    <row r="105" spans="1:3" hidden="1">
      <c r="A105" s="69" t="s">
        <v>156</v>
      </c>
      <c r="B105" s="111">
        <f>COUNTIF('RAW DATA'!C:C,"*"&amp;A105&amp;"*")</f>
        <v>0</v>
      </c>
      <c r="C105" s="112" t="e">
        <f t="shared" si="2"/>
        <v>#DIV/0!</v>
      </c>
    </row>
    <row r="106" spans="1:3" hidden="1">
      <c r="A106" s="68" t="s">
        <v>157</v>
      </c>
      <c r="B106" s="111">
        <f>COUNTIF('RAW DATA'!C:C,"*"&amp;A106&amp;"*")</f>
        <v>0</v>
      </c>
      <c r="C106" s="112" t="e">
        <f t="shared" si="2"/>
        <v>#DIV/0!</v>
      </c>
    </row>
    <row r="107" spans="1:3" hidden="1">
      <c r="A107" s="69" t="s">
        <v>158</v>
      </c>
      <c r="B107" s="113">
        <f>COUNTIF('RAW DATA'!C:C,"*"&amp;A107&amp;"*")</f>
        <v>0</v>
      </c>
      <c r="C107" s="112" t="e">
        <f t="shared" si="2"/>
        <v>#DIV/0!</v>
      </c>
    </row>
    <row r="108" spans="1:3" hidden="1">
      <c r="A108" s="68" t="s">
        <v>159</v>
      </c>
      <c r="B108" s="111">
        <f>COUNTIF('RAW DATA'!C:C,"*"&amp;A108&amp;"*")</f>
        <v>0</v>
      </c>
      <c r="C108" s="112" t="e">
        <f t="shared" si="2"/>
        <v>#DIV/0!</v>
      </c>
    </row>
    <row r="109" spans="1:3" hidden="1">
      <c r="A109" s="69" t="s">
        <v>160</v>
      </c>
      <c r="B109" s="111">
        <f>COUNTIF('RAW DATA'!C:C,"*"&amp;A109&amp;"*")</f>
        <v>0</v>
      </c>
      <c r="C109" s="112" t="e">
        <f t="shared" si="2"/>
        <v>#DIV/0!</v>
      </c>
    </row>
    <row r="110" spans="1:3">
      <c r="A110" s="69" t="s">
        <v>161</v>
      </c>
      <c r="B110" s="113">
        <f>COUNTIF('RAW DATA'!C:C,"*"&amp;A110&amp;"*")</f>
        <v>0</v>
      </c>
      <c r="C110" s="112" t="e">
        <f t="shared" si="2"/>
        <v>#DIV/0!</v>
      </c>
    </row>
    <row r="111" spans="1:3" hidden="1">
      <c r="A111" s="68" t="s">
        <v>162</v>
      </c>
      <c r="B111" s="111">
        <f>COUNTIF('RAW DATA'!C:C,"*"&amp;A111&amp;"*")</f>
        <v>0</v>
      </c>
      <c r="C111" s="112" t="e">
        <f t="shared" si="2"/>
        <v>#DIV/0!</v>
      </c>
    </row>
    <row r="112" spans="1:3" hidden="1">
      <c r="A112" s="68" t="s">
        <v>163</v>
      </c>
      <c r="B112" s="111">
        <f>COUNTIF('RAW DATA'!C:C,"*"&amp;A112&amp;"*")</f>
        <v>0</v>
      </c>
      <c r="C112" s="112" t="e">
        <f t="shared" si="2"/>
        <v>#DIV/0!</v>
      </c>
    </row>
    <row r="113" spans="1:3" hidden="1">
      <c r="A113" s="68" t="s">
        <v>164</v>
      </c>
      <c r="B113" s="111">
        <f>COUNTIF('RAW DATA'!C:C,"*"&amp;A113&amp;"*")</f>
        <v>0</v>
      </c>
      <c r="C113" s="112" t="e">
        <f t="shared" si="2"/>
        <v>#DIV/0!</v>
      </c>
    </row>
    <row r="114" spans="1:3" hidden="1">
      <c r="A114" s="68" t="s">
        <v>165</v>
      </c>
      <c r="B114" s="111">
        <f>COUNTIF('RAW DATA'!C:C,"*"&amp;A114&amp;"*")</f>
        <v>0</v>
      </c>
      <c r="C114" s="112" t="e">
        <f t="shared" si="2"/>
        <v>#DIV/0!</v>
      </c>
    </row>
    <row r="115" spans="1:3" hidden="1">
      <c r="A115" s="68" t="s">
        <v>166</v>
      </c>
      <c r="B115" s="111">
        <f>COUNTIF('RAW DATA'!C:C,"*"&amp;A115&amp;"*")</f>
        <v>0</v>
      </c>
      <c r="C115" s="112" t="e">
        <f t="shared" si="2"/>
        <v>#DIV/0!</v>
      </c>
    </row>
    <row r="116" spans="1:3" hidden="1">
      <c r="A116" s="68" t="s">
        <v>167</v>
      </c>
      <c r="B116" s="111">
        <f>COUNTIF('RAW DATA'!C:C,"*"&amp;A116&amp;"*")</f>
        <v>0</v>
      </c>
      <c r="C116" s="112" t="e">
        <f t="shared" si="2"/>
        <v>#DIV/0!</v>
      </c>
    </row>
    <row r="117" spans="1:3" hidden="1">
      <c r="A117" s="68" t="s">
        <v>168</v>
      </c>
      <c r="B117" s="111">
        <f>COUNTIF('RAW DATA'!C:C,"*"&amp;A117&amp;"*")</f>
        <v>0</v>
      </c>
      <c r="C117" s="112" t="e">
        <f t="shared" si="2"/>
        <v>#DIV/0!</v>
      </c>
    </row>
    <row r="118" spans="1:3" hidden="1">
      <c r="A118" s="68" t="s">
        <v>169</v>
      </c>
      <c r="B118" s="111">
        <f>COUNTIF('RAW DATA'!C:C,"*"&amp;A118&amp;"*")</f>
        <v>0</v>
      </c>
      <c r="C118" s="112" t="e">
        <f t="shared" si="2"/>
        <v>#DIV/0!</v>
      </c>
    </row>
    <row r="119" spans="1:3" hidden="1">
      <c r="A119" s="68" t="s">
        <v>170</v>
      </c>
      <c r="B119" s="111">
        <f>COUNTIF('RAW DATA'!C:C,"*"&amp;A119&amp;"*")</f>
        <v>0</v>
      </c>
      <c r="C119" s="112" t="e">
        <f t="shared" si="2"/>
        <v>#DIV/0!</v>
      </c>
    </row>
    <row r="120" spans="1:3" hidden="1">
      <c r="A120" s="68" t="s">
        <v>171</v>
      </c>
      <c r="B120" s="111">
        <f>COUNTIF('RAW DATA'!C:C,"*"&amp;A120&amp;"*")</f>
        <v>0</v>
      </c>
      <c r="C120" s="112" t="e">
        <f t="shared" si="2"/>
        <v>#DIV/0!</v>
      </c>
    </row>
    <row r="121" spans="1:3" hidden="1">
      <c r="A121" s="68" t="s">
        <v>172</v>
      </c>
      <c r="B121" s="111">
        <f>COUNTIF('RAW DATA'!C:C,"*"&amp;A121&amp;"*")</f>
        <v>0</v>
      </c>
      <c r="C121" s="112" t="e">
        <f t="shared" si="2"/>
        <v>#DIV/0!</v>
      </c>
    </row>
    <row r="122" spans="1:3" hidden="1">
      <c r="A122" s="68" t="s">
        <v>173</v>
      </c>
      <c r="B122" s="111">
        <f>COUNTIF('RAW DATA'!C:C,"*"&amp;A122&amp;"*")</f>
        <v>0</v>
      </c>
      <c r="C122" s="112" t="e">
        <f t="shared" si="2"/>
        <v>#DIV/0!</v>
      </c>
    </row>
    <row r="123" spans="1:3" hidden="1">
      <c r="A123" s="68" t="s">
        <v>174</v>
      </c>
      <c r="B123" s="111">
        <f>COUNTIF('RAW DATA'!C:C,"*"&amp;A123&amp;"*")</f>
        <v>0</v>
      </c>
      <c r="C123" s="112" t="e">
        <f t="shared" si="2"/>
        <v>#DIV/0!</v>
      </c>
    </row>
    <row r="124" spans="1:3" hidden="1">
      <c r="A124" s="68" t="s">
        <v>175</v>
      </c>
      <c r="B124" s="111">
        <f>COUNTIF('RAW DATA'!C:C,"*"&amp;A124&amp;"*")</f>
        <v>0</v>
      </c>
      <c r="C124" s="112" t="e">
        <f t="shared" si="2"/>
        <v>#DIV/0!</v>
      </c>
    </row>
    <row r="125" spans="1:3" hidden="1">
      <c r="A125" s="68" t="s">
        <v>176</v>
      </c>
      <c r="B125" s="111">
        <f>COUNTIF('RAW DATA'!C:C,"*"&amp;A125&amp;"*")</f>
        <v>0</v>
      </c>
      <c r="C125" s="112" t="e">
        <f t="shared" si="2"/>
        <v>#DIV/0!</v>
      </c>
    </row>
    <row r="126" spans="1:3" hidden="1">
      <c r="A126" s="68" t="s">
        <v>177</v>
      </c>
      <c r="B126" s="111">
        <f>COUNTIF('RAW DATA'!C:C,"*"&amp;A126&amp;"*")</f>
        <v>0</v>
      </c>
      <c r="C126" s="112" t="e">
        <f t="shared" si="2"/>
        <v>#DIV/0!</v>
      </c>
    </row>
    <row r="127" spans="1:3" hidden="1">
      <c r="A127" s="68" t="s">
        <v>178</v>
      </c>
      <c r="B127" s="111">
        <f>COUNTIF('RAW DATA'!C:C,"*"&amp;A127&amp;"*")</f>
        <v>0</v>
      </c>
      <c r="C127" s="112" t="e">
        <f t="shared" si="2"/>
        <v>#DIV/0!</v>
      </c>
    </row>
    <row r="128" spans="1:3" hidden="1">
      <c r="A128" s="68" t="s">
        <v>179</v>
      </c>
      <c r="B128" s="111">
        <f>COUNTIF('RAW DATA'!C:C,"*"&amp;A128&amp;"*")</f>
        <v>0</v>
      </c>
      <c r="C128" s="112" t="e">
        <f t="shared" si="2"/>
        <v>#DIV/0!</v>
      </c>
    </row>
    <row r="129" spans="1:3" hidden="1">
      <c r="A129" s="68" t="s">
        <v>180</v>
      </c>
      <c r="B129" s="111">
        <f>COUNTIF('RAW DATA'!C:C,"*"&amp;A129&amp;"*")</f>
        <v>0</v>
      </c>
      <c r="C129" s="112" t="e">
        <f t="shared" si="2"/>
        <v>#DIV/0!</v>
      </c>
    </row>
    <row r="130" spans="1:3" hidden="1">
      <c r="A130" s="68" t="s">
        <v>181</v>
      </c>
      <c r="B130" s="111">
        <f>COUNTIF('RAW DATA'!C:C,"*"&amp;A130&amp;"*")</f>
        <v>0</v>
      </c>
      <c r="C130" s="112" t="e">
        <f t="shared" si="2"/>
        <v>#DIV/0!</v>
      </c>
    </row>
    <row r="131" spans="1:3" hidden="1">
      <c r="A131" s="68" t="s">
        <v>182</v>
      </c>
      <c r="B131" s="111">
        <f>COUNTIF('RAW DATA'!C:C,"*"&amp;A131&amp;"*")</f>
        <v>0</v>
      </c>
      <c r="C131" s="112" t="e">
        <f t="shared" si="2"/>
        <v>#DIV/0!</v>
      </c>
    </row>
    <row r="132" spans="1:3" hidden="1">
      <c r="A132" s="68" t="s">
        <v>183</v>
      </c>
      <c r="B132" s="111">
        <f>COUNTIF('RAW DATA'!C:C,"*"&amp;A132&amp;"*")</f>
        <v>0</v>
      </c>
      <c r="C132" s="112" t="e">
        <f t="shared" si="2"/>
        <v>#DIV/0!</v>
      </c>
    </row>
    <row r="133" spans="1:3" hidden="1">
      <c r="A133" s="68" t="s">
        <v>184</v>
      </c>
      <c r="B133" s="111">
        <f>COUNTIF('RAW DATA'!C:C,"*"&amp;A133&amp;"*")</f>
        <v>0</v>
      </c>
      <c r="C133" s="112" t="e">
        <f t="shared" si="2"/>
        <v>#DIV/0!</v>
      </c>
    </row>
    <row r="134" spans="1:3" hidden="1">
      <c r="A134" s="68" t="s">
        <v>185</v>
      </c>
      <c r="B134" s="111">
        <f>COUNTIF('RAW DATA'!C:C,"*"&amp;A134&amp;"*")</f>
        <v>0</v>
      </c>
      <c r="C134" s="112" t="e">
        <f t="shared" si="2"/>
        <v>#DIV/0!</v>
      </c>
    </row>
    <row r="135" spans="1:3" hidden="1">
      <c r="A135" s="69" t="s">
        <v>186</v>
      </c>
      <c r="B135" s="111">
        <f>COUNTIF('RAW DATA'!C:C,"*"&amp;A135&amp;"*")</f>
        <v>0</v>
      </c>
      <c r="C135" s="112" t="e">
        <f t="shared" si="2"/>
        <v>#DIV/0!</v>
      </c>
    </row>
    <row r="136" spans="1:3" hidden="1">
      <c r="A136" s="68" t="s">
        <v>187</v>
      </c>
      <c r="B136" s="111">
        <f>COUNTIF('RAW DATA'!C:C,"*"&amp;A136&amp;"*")</f>
        <v>0</v>
      </c>
      <c r="C136" s="112" t="e">
        <f t="shared" si="2"/>
        <v>#DIV/0!</v>
      </c>
    </row>
    <row r="137" spans="1:3" hidden="1">
      <c r="A137" s="68" t="s">
        <v>188</v>
      </c>
      <c r="B137" s="111">
        <f>COUNTIF('RAW DATA'!C:C,"*"&amp;A137&amp;"*")</f>
        <v>0</v>
      </c>
      <c r="C137" s="112" t="e">
        <f t="shared" si="2"/>
        <v>#DIV/0!</v>
      </c>
    </row>
    <row r="138" spans="1:3" hidden="1">
      <c r="A138" s="69" t="s">
        <v>189</v>
      </c>
      <c r="B138" s="111">
        <f>COUNTIF('RAW DATA'!C:C,"*"&amp;A138&amp;"*")</f>
        <v>0</v>
      </c>
      <c r="C138" s="112" t="e">
        <f t="shared" si="2"/>
        <v>#DIV/0!</v>
      </c>
    </row>
    <row r="139" spans="1:3" hidden="1">
      <c r="A139" s="68" t="s">
        <v>190</v>
      </c>
      <c r="B139" s="111">
        <f>COUNTIF('RAW DATA'!C:C,"*"&amp;A139&amp;"*")</f>
        <v>0</v>
      </c>
      <c r="C139" s="112" t="e">
        <f t="shared" si="2"/>
        <v>#DIV/0!</v>
      </c>
    </row>
    <row r="140" spans="1:3" hidden="1">
      <c r="A140" s="68" t="s">
        <v>191</v>
      </c>
      <c r="B140" s="111">
        <f>COUNTIF('RAW DATA'!C:C,"*"&amp;A140&amp;"*")</f>
        <v>0</v>
      </c>
      <c r="C140" s="112" t="e">
        <f t="shared" si="2"/>
        <v>#DIV/0!</v>
      </c>
    </row>
    <row r="141" spans="1:3">
      <c r="A141" s="69" t="s">
        <v>192</v>
      </c>
      <c r="B141" s="113">
        <f>COUNTIF('RAW DATA'!C:C,"*"&amp;A141&amp;"*")</f>
        <v>0</v>
      </c>
      <c r="C141" s="112" t="e">
        <f t="shared" si="2"/>
        <v>#DIV/0!</v>
      </c>
    </row>
    <row r="142" spans="1:3" hidden="1">
      <c r="A142" s="68" t="s">
        <v>193</v>
      </c>
      <c r="B142" s="111">
        <f>COUNTIF('RAW DATA'!C:C,"*"&amp;A142&amp;"*")</f>
        <v>0</v>
      </c>
      <c r="C142" s="112" t="e">
        <f t="shared" si="2"/>
        <v>#DIV/0!</v>
      </c>
    </row>
    <row r="143" spans="1:3" hidden="1">
      <c r="A143" s="68" t="s">
        <v>194</v>
      </c>
      <c r="B143" s="111">
        <f>COUNTIF('RAW DATA'!C:C,"*"&amp;A143&amp;"*")</f>
        <v>0</v>
      </c>
      <c r="C143" s="112" t="e">
        <f t="shared" si="2"/>
        <v>#DIV/0!</v>
      </c>
    </row>
    <row r="144" spans="1:3" hidden="1">
      <c r="A144" s="68" t="s">
        <v>195</v>
      </c>
      <c r="B144" s="111">
        <f>COUNTIF('RAW DATA'!C:C,"*"&amp;A144&amp;"*")</f>
        <v>0</v>
      </c>
      <c r="C144" s="112" t="e">
        <f t="shared" si="2"/>
        <v>#DIV/0!</v>
      </c>
    </row>
    <row r="145" spans="1:3" hidden="1">
      <c r="A145" s="68" t="s">
        <v>196</v>
      </c>
      <c r="B145" s="111">
        <f>COUNTIF('RAW DATA'!C:C,"*"&amp;A145&amp;"*")</f>
        <v>0</v>
      </c>
      <c r="C145" s="112" t="e">
        <f t="shared" si="2"/>
        <v>#DIV/0!</v>
      </c>
    </row>
    <row r="146" spans="1:3" hidden="1">
      <c r="A146" s="68" t="s">
        <v>197</v>
      </c>
      <c r="B146" s="111">
        <f>COUNTIF('RAW DATA'!C:C,"*"&amp;A146&amp;"*")</f>
        <v>0</v>
      </c>
      <c r="C146" s="112" t="e">
        <f t="shared" si="2"/>
        <v>#DIV/0!</v>
      </c>
    </row>
    <row r="147" spans="1:3" hidden="1">
      <c r="A147" s="68" t="s">
        <v>198</v>
      </c>
      <c r="B147" s="111">
        <f>COUNTIF('RAW DATA'!C:C,"*"&amp;A147&amp;"*")</f>
        <v>0</v>
      </c>
      <c r="C147" s="112" t="e">
        <f t="shared" si="2"/>
        <v>#DIV/0!</v>
      </c>
    </row>
    <row r="148" spans="1:3" hidden="1">
      <c r="A148" s="68" t="s">
        <v>199</v>
      </c>
      <c r="B148" s="111">
        <f>COUNTIF('RAW DATA'!C:C,"*"&amp;A148&amp;"*")</f>
        <v>0</v>
      </c>
      <c r="C148" s="112" t="e">
        <f t="shared" si="2"/>
        <v>#DIV/0!</v>
      </c>
    </row>
    <row r="149" spans="1:3" hidden="1">
      <c r="A149" s="68" t="s">
        <v>200</v>
      </c>
      <c r="B149" s="111">
        <f>COUNTIF('RAW DATA'!C:C,"*"&amp;A149&amp;"*")</f>
        <v>0</v>
      </c>
      <c r="C149" s="112" t="e">
        <f t="shared" si="2"/>
        <v>#DIV/0!</v>
      </c>
    </row>
    <row r="150" spans="1:3" hidden="1">
      <c r="A150" s="68" t="s">
        <v>201</v>
      </c>
      <c r="B150" s="111">
        <f>COUNTIF('RAW DATA'!C:C,"*"&amp;A150&amp;"*")</f>
        <v>0</v>
      </c>
      <c r="C150" s="112" t="e">
        <f t="shared" si="2"/>
        <v>#DIV/0!</v>
      </c>
    </row>
    <row r="151" spans="1:3" hidden="1">
      <c r="A151" s="68" t="s">
        <v>202</v>
      </c>
      <c r="B151" s="111">
        <f>COUNTIF('RAW DATA'!C:C,"*"&amp;A151&amp;"*")</f>
        <v>0</v>
      </c>
      <c r="C151" s="112" t="e">
        <f t="shared" si="2"/>
        <v>#DIV/0!</v>
      </c>
    </row>
    <row r="152" spans="1:3">
      <c r="A152" s="69" t="s">
        <v>203</v>
      </c>
      <c r="B152" s="113">
        <f>COUNTIF('RAW DATA'!C:C,"*"&amp;A152&amp;"*")</f>
        <v>0</v>
      </c>
      <c r="C152" s="112" t="e">
        <f t="shared" si="2"/>
        <v>#DIV/0!</v>
      </c>
    </row>
    <row r="153" spans="1:3" hidden="1">
      <c r="A153" s="68" t="s">
        <v>204</v>
      </c>
      <c r="B153" s="111">
        <f>COUNTIF('RAW DATA'!C:C,"*"&amp;A153&amp;"*")</f>
        <v>0</v>
      </c>
      <c r="C153" s="112" t="e">
        <f t="shared" ref="C153:C216" si="3">SUM(B153/$B$23)</f>
        <v>#DIV/0!</v>
      </c>
    </row>
    <row r="154" spans="1:3" hidden="1">
      <c r="A154" s="68" t="s">
        <v>205</v>
      </c>
      <c r="B154" s="111">
        <f>COUNTIF('RAW DATA'!C:C,"*"&amp;A154&amp;"*")</f>
        <v>0</v>
      </c>
      <c r="C154" s="112" t="e">
        <f t="shared" si="3"/>
        <v>#DIV/0!</v>
      </c>
    </row>
    <row r="155" spans="1:3" hidden="1">
      <c r="A155" s="68" t="s">
        <v>206</v>
      </c>
      <c r="B155" s="111">
        <f>COUNTIF('RAW DATA'!C:C,"*"&amp;A155&amp;"*")</f>
        <v>0</v>
      </c>
      <c r="C155" s="112" t="e">
        <f t="shared" si="3"/>
        <v>#DIV/0!</v>
      </c>
    </row>
    <row r="156" spans="1:3" hidden="1">
      <c r="A156" s="69" t="s">
        <v>207</v>
      </c>
      <c r="B156" s="111">
        <f>COUNTIF('RAW DATA'!C:C,"*"&amp;A156&amp;"*")</f>
        <v>0</v>
      </c>
      <c r="C156" s="112" t="e">
        <f t="shared" si="3"/>
        <v>#DIV/0!</v>
      </c>
    </row>
    <row r="157" spans="1:3" hidden="1">
      <c r="A157" s="69" t="s">
        <v>208</v>
      </c>
      <c r="B157" s="111">
        <f>COUNTIF('RAW DATA'!C:C,"*"&amp;A157&amp;"*")</f>
        <v>0</v>
      </c>
      <c r="C157" s="112" t="e">
        <f t="shared" si="3"/>
        <v>#DIV/0!</v>
      </c>
    </row>
    <row r="158" spans="1:3" hidden="1">
      <c r="A158" s="68" t="s">
        <v>209</v>
      </c>
      <c r="B158" s="111">
        <f>COUNTIF('RAW DATA'!C:C,"*"&amp;A158&amp;"*")</f>
        <v>0</v>
      </c>
      <c r="C158" s="112" t="e">
        <f t="shared" si="3"/>
        <v>#DIV/0!</v>
      </c>
    </row>
    <row r="159" spans="1:3" hidden="1">
      <c r="A159" s="68" t="s">
        <v>210</v>
      </c>
      <c r="B159" s="111">
        <f>COUNTIF('RAW DATA'!C:C,"*"&amp;A159&amp;"*")</f>
        <v>0</v>
      </c>
      <c r="C159" s="112" t="e">
        <f t="shared" si="3"/>
        <v>#DIV/0!</v>
      </c>
    </row>
    <row r="160" spans="1:3" hidden="1">
      <c r="A160" s="68" t="s">
        <v>211</v>
      </c>
      <c r="B160" s="111">
        <f>COUNTIF('RAW DATA'!C:C,"*"&amp;A160&amp;"*")</f>
        <v>0</v>
      </c>
      <c r="C160" s="112" t="e">
        <f t="shared" si="3"/>
        <v>#DIV/0!</v>
      </c>
    </row>
    <row r="161" spans="1:3" hidden="1">
      <c r="A161" s="68" t="s">
        <v>212</v>
      </c>
      <c r="B161" s="111">
        <f>COUNTIF('RAW DATA'!C:C,"*"&amp;A161&amp;"*")</f>
        <v>0</v>
      </c>
      <c r="C161" s="112" t="e">
        <f t="shared" si="3"/>
        <v>#DIV/0!</v>
      </c>
    </row>
    <row r="162" spans="1:3" hidden="1">
      <c r="A162" s="68" t="s">
        <v>213</v>
      </c>
      <c r="B162" s="111">
        <f>COUNTIF('RAW DATA'!C:C,"*"&amp;A162&amp;"*")</f>
        <v>0</v>
      </c>
      <c r="C162" s="112" t="e">
        <f t="shared" si="3"/>
        <v>#DIV/0!</v>
      </c>
    </row>
    <row r="163" spans="1:3" hidden="1">
      <c r="A163" s="68" t="s">
        <v>214</v>
      </c>
      <c r="B163" s="111">
        <f>COUNTIF('RAW DATA'!C:C,"*"&amp;A163&amp;"*")</f>
        <v>0</v>
      </c>
      <c r="C163" s="112" t="e">
        <f t="shared" si="3"/>
        <v>#DIV/0!</v>
      </c>
    </row>
    <row r="164" spans="1:3" hidden="1">
      <c r="A164" s="68" t="s">
        <v>215</v>
      </c>
      <c r="B164" s="111">
        <f>COUNTIF('RAW DATA'!C:C,"*"&amp;A164&amp;"*")</f>
        <v>0</v>
      </c>
      <c r="C164" s="112" t="e">
        <f t="shared" si="3"/>
        <v>#DIV/0!</v>
      </c>
    </row>
    <row r="165" spans="1:3" hidden="1">
      <c r="A165" s="68" t="s">
        <v>216</v>
      </c>
      <c r="B165" s="111">
        <f>COUNTIF('RAW DATA'!C:C,"*"&amp;A165&amp;"*")</f>
        <v>0</v>
      </c>
      <c r="C165" s="112" t="e">
        <f t="shared" si="3"/>
        <v>#DIV/0!</v>
      </c>
    </row>
    <row r="166" spans="1:3" hidden="1">
      <c r="A166" s="69" t="s">
        <v>217</v>
      </c>
      <c r="B166" s="111">
        <f>COUNTIF('RAW DATA'!C:C,"*"&amp;A166&amp;"*")</f>
        <v>0</v>
      </c>
      <c r="C166" s="112" t="e">
        <f t="shared" si="3"/>
        <v>#DIV/0!</v>
      </c>
    </row>
    <row r="167" spans="1:3" hidden="1">
      <c r="A167" s="68" t="s">
        <v>218</v>
      </c>
      <c r="B167" s="111">
        <f>COUNTIF('RAW DATA'!C:C,"*"&amp;A167&amp;"*")</f>
        <v>0</v>
      </c>
      <c r="C167" s="112" t="e">
        <f t="shared" si="3"/>
        <v>#DIV/0!</v>
      </c>
    </row>
    <row r="168" spans="1:3" hidden="1">
      <c r="A168" s="68" t="s">
        <v>219</v>
      </c>
      <c r="B168" s="111">
        <f>COUNTIF('RAW DATA'!C:C,"*"&amp;A168&amp;"*")</f>
        <v>0</v>
      </c>
      <c r="C168" s="112" t="e">
        <f t="shared" si="3"/>
        <v>#DIV/0!</v>
      </c>
    </row>
    <row r="169" spans="1:3" hidden="1">
      <c r="A169" s="68" t="s">
        <v>220</v>
      </c>
      <c r="B169" s="111">
        <f>COUNTIF('RAW DATA'!C:C,"*"&amp;A169&amp;"*")</f>
        <v>0</v>
      </c>
      <c r="C169" s="112" t="e">
        <f t="shared" si="3"/>
        <v>#DIV/0!</v>
      </c>
    </row>
    <row r="170" spans="1:3" hidden="1">
      <c r="A170" s="68" t="s">
        <v>221</v>
      </c>
      <c r="B170" s="111">
        <f>COUNTIF('RAW DATA'!C:C,"*"&amp;A170&amp;"*")</f>
        <v>0</v>
      </c>
      <c r="C170" s="112" t="e">
        <f t="shared" si="3"/>
        <v>#DIV/0!</v>
      </c>
    </row>
    <row r="171" spans="1:3" hidden="1">
      <c r="A171" s="68" t="s">
        <v>222</v>
      </c>
      <c r="B171" s="111">
        <f>COUNTIF('RAW DATA'!C:C,"*"&amp;A171&amp;"*")</f>
        <v>0</v>
      </c>
      <c r="C171" s="112" t="e">
        <f t="shared" si="3"/>
        <v>#DIV/0!</v>
      </c>
    </row>
    <row r="172" spans="1:3" hidden="1">
      <c r="A172" s="68" t="s">
        <v>223</v>
      </c>
      <c r="B172" s="111">
        <f>COUNTIF('RAW DATA'!C:C,"*"&amp;A172&amp;"*")</f>
        <v>0</v>
      </c>
      <c r="C172" s="112" t="e">
        <f t="shared" si="3"/>
        <v>#DIV/0!</v>
      </c>
    </row>
    <row r="173" spans="1:3" hidden="1">
      <c r="A173" s="68" t="s">
        <v>224</v>
      </c>
      <c r="B173" s="111">
        <f>COUNTIF('RAW DATA'!C:C,"*"&amp;A173&amp;"*")</f>
        <v>0</v>
      </c>
      <c r="C173" s="112" t="e">
        <f t="shared" si="3"/>
        <v>#DIV/0!</v>
      </c>
    </row>
    <row r="174" spans="1:3" hidden="1">
      <c r="A174" s="68" t="s">
        <v>225</v>
      </c>
      <c r="B174" s="111">
        <f>COUNTIF('RAW DATA'!C:C,"*"&amp;A174&amp;"*")</f>
        <v>0</v>
      </c>
      <c r="C174" s="112" t="e">
        <f t="shared" si="3"/>
        <v>#DIV/0!</v>
      </c>
    </row>
    <row r="175" spans="1:3" hidden="1">
      <c r="A175" s="68" t="s">
        <v>226</v>
      </c>
      <c r="B175" s="111">
        <f>COUNTIF('RAW DATA'!C:C,"*"&amp;A175&amp;"*")</f>
        <v>0</v>
      </c>
      <c r="C175" s="112" t="e">
        <f t="shared" si="3"/>
        <v>#DIV/0!</v>
      </c>
    </row>
    <row r="176" spans="1:3" hidden="1">
      <c r="A176" s="68" t="s">
        <v>227</v>
      </c>
      <c r="B176" s="111">
        <f>COUNTIF('RAW DATA'!C:C,"*"&amp;A176&amp;"*")</f>
        <v>0</v>
      </c>
      <c r="C176" s="112" t="e">
        <f t="shared" si="3"/>
        <v>#DIV/0!</v>
      </c>
    </row>
    <row r="177" spans="1:3" hidden="1">
      <c r="A177" s="68" t="s">
        <v>228</v>
      </c>
      <c r="B177" s="113">
        <f>COUNTIF('RAW DATA'!C:C,"*"&amp;A177&amp;"*")</f>
        <v>0</v>
      </c>
      <c r="C177" s="112" t="e">
        <f t="shared" si="3"/>
        <v>#DIV/0!</v>
      </c>
    </row>
    <row r="178" spans="1:3" hidden="1">
      <c r="A178" s="68" t="s">
        <v>229</v>
      </c>
      <c r="B178" s="111">
        <f>COUNTIF('RAW DATA'!C:C,"*"&amp;A178&amp;"*")</f>
        <v>0</v>
      </c>
      <c r="C178" s="112" t="e">
        <f t="shared" si="3"/>
        <v>#DIV/0!</v>
      </c>
    </row>
    <row r="179" spans="1:3">
      <c r="A179" s="69" t="s">
        <v>230</v>
      </c>
      <c r="B179" s="113">
        <f>COUNTIF('RAW DATA'!C:C,"*"&amp;A179&amp;"*")</f>
        <v>0</v>
      </c>
      <c r="C179" s="112" t="e">
        <f t="shared" si="3"/>
        <v>#DIV/0!</v>
      </c>
    </row>
    <row r="180" spans="1:3" hidden="1">
      <c r="A180" s="68" t="s">
        <v>231</v>
      </c>
      <c r="B180" s="111">
        <f>COUNTIF('RAW DATA'!C:C,"*"&amp;A180&amp;"*")</f>
        <v>0</v>
      </c>
      <c r="C180" s="112" t="e">
        <f t="shared" si="3"/>
        <v>#DIV/0!</v>
      </c>
    </row>
    <row r="181" spans="1:3" hidden="1">
      <c r="A181" s="69" t="s">
        <v>232</v>
      </c>
      <c r="B181" s="111">
        <f>COUNTIF('RAW DATA'!C:C,"*"&amp;A181&amp;"*")</f>
        <v>0</v>
      </c>
      <c r="C181" s="112" t="e">
        <f t="shared" si="3"/>
        <v>#DIV/0!</v>
      </c>
    </row>
    <row r="182" spans="1:3" hidden="1">
      <c r="A182" s="69" t="s">
        <v>233</v>
      </c>
      <c r="B182" s="111">
        <f>COUNTIF('RAW DATA'!C:C,"*"&amp;A182&amp;"*")</f>
        <v>0</v>
      </c>
      <c r="C182" s="112" t="e">
        <f t="shared" si="3"/>
        <v>#DIV/0!</v>
      </c>
    </row>
    <row r="183" spans="1:3" hidden="1">
      <c r="A183" s="68" t="s">
        <v>234</v>
      </c>
      <c r="B183" s="111">
        <f>COUNTIF('RAW DATA'!C:C,"*"&amp;A183&amp;"*")</f>
        <v>0</v>
      </c>
      <c r="C183" s="112" t="e">
        <f t="shared" si="3"/>
        <v>#DIV/0!</v>
      </c>
    </row>
    <row r="184" spans="1:3" hidden="1">
      <c r="A184" s="68" t="s">
        <v>235</v>
      </c>
      <c r="B184" s="111">
        <f>COUNTIF('RAW DATA'!C:C,"*"&amp;A184&amp;"*")</f>
        <v>0</v>
      </c>
      <c r="C184" s="112" t="e">
        <f t="shared" si="3"/>
        <v>#DIV/0!</v>
      </c>
    </row>
    <row r="185" spans="1:3" hidden="1">
      <c r="A185" s="69" t="s">
        <v>236</v>
      </c>
      <c r="B185" s="111">
        <f>COUNTIF('RAW DATA'!C:C,"*"&amp;A185&amp;"*")</f>
        <v>0</v>
      </c>
      <c r="C185" s="112" t="e">
        <f t="shared" si="3"/>
        <v>#DIV/0!</v>
      </c>
    </row>
    <row r="186" spans="1:3" hidden="1">
      <c r="A186" s="68" t="s">
        <v>237</v>
      </c>
      <c r="B186" s="111">
        <f>COUNTIF('RAW DATA'!C:C,"*"&amp;A186&amp;"*")</f>
        <v>0</v>
      </c>
      <c r="C186" s="112" t="e">
        <f t="shared" si="3"/>
        <v>#DIV/0!</v>
      </c>
    </row>
    <row r="187" spans="1:3" hidden="1">
      <c r="A187" s="69" t="s">
        <v>238</v>
      </c>
      <c r="B187" s="113">
        <f>COUNTIF('RAW DATA'!C:C,"*"&amp;A187&amp;"*")</f>
        <v>0</v>
      </c>
      <c r="C187" s="112" t="e">
        <f t="shared" si="3"/>
        <v>#DIV/0!</v>
      </c>
    </row>
    <row r="188" spans="1:3" hidden="1">
      <c r="A188" s="68" t="s">
        <v>239</v>
      </c>
      <c r="B188" s="111">
        <f>COUNTIF('RAW DATA'!C:C,"*"&amp;A188&amp;"*")</f>
        <v>0</v>
      </c>
      <c r="C188" s="112" t="e">
        <f t="shared" si="3"/>
        <v>#DIV/0!</v>
      </c>
    </row>
    <row r="189" spans="1:3" hidden="1">
      <c r="A189" s="69" t="s">
        <v>240</v>
      </c>
      <c r="B189" s="111">
        <f>COUNTIF('RAW DATA'!C:C,"*"&amp;A189&amp;"*")</f>
        <v>0</v>
      </c>
      <c r="C189" s="112" t="e">
        <f t="shared" si="3"/>
        <v>#DIV/0!</v>
      </c>
    </row>
    <row r="190" spans="1:3" hidden="1">
      <c r="A190" s="69" t="s">
        <v>241</v>
      </c>
      <c r="B190" s="111">
        <f>COUNTIF('RAW DATA'!C:C,"*"&amp;A190&amp;"*")</f>
        <v>0</v>
      </c>
      <c r="C190" s="112" t="e">
        <f t="shared" si="3"/>
        <v>#DIV/0!</v>
      </c>
    </row>
    <row r="191" spans="1:3" hidden="1">
      <c r="A191" s="69" t="s">
        <v>242</v>
      </c>
      <c r="B191" s="111">
        <f>COUNTIF('RAW DATA'!C:C,"*"&amp;A191&amp;"*")</f>
        <v>0</v>
      </c>
      <c r="C191" s="112" t="e">
        <f t="shared" si="3"/>
        <v>#DIV/0!</v>
      </c>
    </row>
    <row r="192" spans="1:3" hidden="1">
      <c r="A192" s="69" t="s">
        <v>243</v>
      </c>
      <c r="B192" s="111">
        <f>COUNTIF('RAW DATA'!C:C,"*"&amp;A192&amp;"*")</f>
        <v>0</v>
      </c>
      <c r="C192" s="112" t="e">
        <f t="shared" si="3"/>
        <v>#DIV/0!</v>
      </c>
    </row>
    <row r="193" spans="1:3" hidden="1">
      <c r="A193" s="68" t="s">
        <v>244</v>
      </c>
      <c r="B193" s="111">
        <f>COUNTIF('RAW DATA'!C:C,"*"&amp;A193&amp;"*")</f>
        <v>0</v>
      </c>
      <c r="C193" s="112" t="e">
        <f t="shared" si="3"/>
        <v>#DIV/0!</v>
      </c>
    </row>
    <row r="194" spans="1:3" hidden="1">
      <c r="A194" s="68" t="s">
        <v>245</v>
      </c>
      <c r="B194" s="111">
        <f>COUNTIF('RAW DATA'!C:C,"*"&amp;A194&amp;"*")</f>
        <v>0</v>
      </c>
      <c r="C194" s="112" t="e">
        <f t="shared" si="3"/>
        <v>#DIV/0!</v>
      </c>
    </row>
    <row r="195" spans="1:3" hidden="1">
      <c r="A195" s="68" t="s">
        <v>246</v>
      </c>
      <c r="B195" s="111">
        <f>COUNTIF('RAW DATA'!C:C,"*"&amp;A195&amp;"*")</f>
        <v>0</v>
      </c>
      <c r="C195" s="112" t="e">
        <f t="shared" si="3"/>
        <v>#DIV/0!</v>
      </c>
    </row>
    <row r="196" spans="1:3" hidden="1">
      <c r="A196" s="69" t="s">
        <v>247</v>
      </c>
      <c r="B196" s="111">
        <f>COUNTIF('RAW DATA'!C:C,"*"&amp;A196&amp;"*")</f>
        <v>0</v>
      </c>
      <c r="C196" s="112" t="e">
        <f t="shared" si="3"/>
        <v>#DIV/0!</v>
      </c>
    </row>
    <row r="197" spans="1:3" hidden="1">
      <c r="A197" s="69" t="s">
        <v>248</v>
      </c>
      <c r="B197" s="111">
        <f>COUNTIF('RAW DATA'!C:C,"*"&amp;A197&amp;"*")</f>
        <v>0</v>
      </c>
      <c r="C197" s="112" t="e">
        <f t="shared" si="3"/>
        <v>#DIV/0!</v>
      </c>
    </row>
    <row r="198" spans="1:3" hidden="1">
      <c r="A198" s="68" t="s">
        <v>249</v>
      </c>
      <c r="B198" s="111">
        <f>COUNTIF('RAW DATA'!C:C,"*"&amp;A198&amp;"*")</f>
        <v>0</v>
      </c>
      <c r="C198" s="112" t="e">
        <f t="shared" si="3"/>
        <v>#DIV/0!</v>
      </c>
    </row>
    <row r="199" spans="1:3" hidden="1">
      <c r="A199" s="68" t="s">
        <v>250</v>
      </c>
      <c r="B199" s="111">
        <f>COUNTIF('RAW DATA'!C:C,"*"&amp;A199&amp;"*")</f>
        <v>0</v>
      </c>
      <c r="C199" s="112" t="e">
        <f t="shared" si="3"/>
        <v>#DIV/0!</v>
      </c>
    </row>
    <row r="200" spans="1:3" hidden="1">
      <c r="A200" s="68" t="s">
        <v>251</v>
      </c>
      <c r="B200" s="111">
        <f>COUNTIF('RAW DATA'!C:C,"*"&amp;A200&amp;"*")</f>
        <v>0</v>
      </c>
      <c r="C200" s="112" t="e">
        <f t="shared" si="3"/>
        <v>#DIV/0!</v>
      </c>
    </row>
    <row r="201" spans="1:3" hidden="1">
      <c r="A201" s="68" t="s">
        <v>252</v>
      </c>
      <c r="B201" s="111">
        <f>COUNTIF('RAW DATA'!C:C,"*"&amp;A201&amp;"*")</f>
        <v>0</v>
      </c>
      <c r="C201" s="112" t="e">
        <f t="shared" si="3"/>
        <v>#DIV/0!</v>
      </c>
    </row>
    <row r="202" spans="1:3" hidden="1">
      <c r="A202" s="69" t="s">
        <v>253</v>
      </c>
      <c r="B202" s="111">
        <f>COUNTIF('RAW DATA'!C:C,"*"&amp;A202&amp;"*")</f>
        <v>0</v>
      </c>
      <c r="C202" s="112" t="e">
        <f t="shared" si="3"/>
        <v>#DIV/0!</v>
      </c>
    </row>
    <row r="203" spans="1:3" hidden="1">
      <c r="A203" s="68" t="s">
        <v>254</v>
      </c>
      <c r="B203" s="111">
        <f>COUNTIF('RAW DATA'!C:C,"*"&amp;A203&amp;"*")</f>
        <v>0</v>
      </c>
      <c r="C203" s="112" t="e">
        <f t="shared" si="3"/>
        <v>#DIV/0!</v>
      </c>
    </row>
    <row r="204" spans="1:3" hidden="1">
      <c r="A204" s="68" t="s">
        <v>255</v>
      </c>
      <c r="B204" s="111">
        <f>COUNTIF('RAW DATA'!C:C,"*"&amp;A204&amp;"*")</f>
        <v>0</v>
      </c>
      <c r="C204" s="112" t="e">
        <f t="shared" si="3"/>
        <v>#DIV/0!</v>
      </c>
    </row>
    <row r="205" spans="1:3" hidden="1">
      <c r="A205" s="68" t="s">
        <v>256</v>
      </c>
      <c r="B205" s="111">
        <f>COUNTIF('RAW DATA'!C:C,"*"&amp;A205&amp;"*")</f>
        <v>0</v>
      </c>
      <c r="C205" s="112" t="e">
        <f t="shared" si="3"/>
        <v>#DIV/0!</v>
      </c>
    </row>
    <row r="206" spans="1:3" hidden="1">
      <c r="A206" s="68" t="s">
        <v>257</v>
      </c>
      <c r="B206" s="111">
        <f>COUNTIF('RAW DATA'!C:C,"*"&amp;A206&amp;"*")</f>
        <v>0</v>
      </c>
      <c r="C206" s="112" t="e">
        <f t="shared" si="3"/>
        <v>#DIV/0!</v>
      </c>
    </row>
    <row r="207" spans="1:3" hidden="1">
      <c r="A207" s="68" t="s">
        <v>258</v>
      </c>
      <c r="B207" s="111">
        <f>COUNTIF('RAW DATA'!C:C,"*"&amp;A207&amp;"*")</f>
        <v>0</v>
      </c>
      <c r="C207" s="112" t="e">
        <f t="shared" si="3"/>
        <v>#DIV/0!</v>
      </c>
    </row>
    <row r="208" spans="1:3" hidden="1">
      <c r="A208" s="68" t="s">
        <v>259</v>
      </c>
      <c r="B208" s="111">
        <f>COUNTIF('RAW DATA'!C:C,"*"&amp;A208&amp;"*")</f>
        <v>0</v>
      </c>
      <c r="C208" s="112" t="e">
        <f t="shared" si="3"/>
        <v>#DIV/0!</v>
      </c>
    </row>
    <row r="209" spans="1:3" hidden="1">
      <c r="A209" s="68" t="s">
        <v>260</v>
      </c>
      <c r="B209" s="111">
        <f>COUNTIF('RAW DATA'!C:C,"*"&amp;A209&amp;"*")</f>
        <v>0</v>
      </c>
      <c r="C209" s="112" t="e">
        <f t="shared" si="3"/>
        <v>#DIV/0!</v>
      </c>
    </row>
    <row r="210" spans="1:3" hidden="1">
      <c r="A210" s="68" t="s">
        <v>261</v>
      </c>
      <c r="B210" s="111">
        <f>COUNTIF('RAW DATA'!C:C,"*"&amp;A210&amp;"*")</f>
        <v>0</v>
      </c>
      <c r="C210" s="112" t="e">
        <f t="shared" si="3"/>
        <v>#DIV/0!</v>
      </c>
    </row>
    <row r="211" spans="1:3" hidden="1">
      <c r="A211" s="68" t="s">
        <v>262</v>
      </c>
      <c r="B211" s="111">
        <f>COUNTIF('RAW DATA'!C:C,"*"&amp;A211&amp;"*")</f>
        <v>0</v>
      </c>
      <c r="C211" s="112" t="e">
        <f t="shared" si="3"/>
        <v>#DIV/0!</v>
      </c>
    </row>
    <row r="212" spans="1:3" hidden="1">
      <c r="A212" s="68" t="s">
        <v>263</v>
      </c>
      <c r="B212" s="111">
        <f>COUNTIF('RAW DATA'!C:C,"*"&amp;A212&amp;"*")</f>
        <v>0</v>
      </c>
      <c r="C212" s="112" t="e">
        <f t="shared" si="3"/>
        <v>#DIV/0!</v>
      </c>
    </row>
    <row r="213" spans="1:3" hidden="1">
      <c r="A213" s="68" t="s">
        <v>264</v>
      </c>
      <c r="B213" s="111">
        <f>COUNTIF('RAW DATA'!C:C,"*"&amp;A213&amp;"*")</f>
        <v>0</v>
      </c>
      <c r="C213" s="112" t="e">
        <f t="shared" si="3"/>
        <v>#DIV/0!</v>
      </c>
    </row>
    <row r="214" spans="1:3" hidden="1">
      <c r="A214" s="68" t="s">
        <v>265</v>
      </c>
      <c r="B214" s="111">
        <f>COUNTIF('RAW DATA'!C:C,"*"&amp;A214&amp;"*")</f>
        <v>0</v>
      </c>
      <c r="C214" s="112" t="e">
        <f t="shared" si="3"/>
        <v>#DIV/0!</v>
      </c>
    </row>
    <row r="215" spans="1:3" hidden="1">
      <c r="A215" s="68" t="s">
        <v>266</v>
      </c>
      <c r="B215" s="111">
        <f>COUNTIF('RAW DATA'!C:C,"*"&amp;A215&amp;"*")</f>
        <v>0</v>
      </c>
      <c r="C215" s="112" t="e">
        <f t="shared" si="3"/>
        <v>#DIV/0!</v>
      </c>
    </row>
    <row r="216" spans="1:3" hidden="1">
      <c r="A216" s="68" t="s">
        <v>267</v>
      </c>
      <c r="B216" s="111">
        <f>COUNTIF('RAW DATA'!C:C,"*"&amp;A216&amp;"*")</f>
        <v>0</v>
      </c>
      <c r="C216" s="112" t="e">
        <f t="shared" si="3"/>
        <v>#DIV/0!</v>
      </c>
    </row>
    <row r="217" spans="1:3" hidden="1">
      <c r="A217" s="68" t="s">
        <v>268</v>
      </c>
      <c r="B217" s="111">
        <f>COUNTIF('RAW DATA'!C:C,"*"&amp;A217&amp;"*")</f>
        <v>0</v>
      </c>
      <c r="C217" s="112" t="e">
        <f t="shared" ref="C217:C280" si="4">SUM(B217/$B$23)</f>
        <v>#DIV/0!</v>
      </c>
    </row>
    <row r="218" spans="1:3" hidden="1">
      <c r="A218" s="68" t="s">
        <v>269</v>
      </c>
      <c r="B218" s="111">
        <f>COUNTIF('RAW DATA'!C:C,"*"&amp;A218&amp;"*")</f>
        <v>0</v>
      </c>
      <c r="C218" s="112" t="e">
        <f t="shared" si="4"/>
        <v>#DIV/0!</v>
      </c>
    </row>
    <row r="219" spans="1:3" hidden="1">
      <c r="A219" s="68" t="s">
        <v>270</v>
      </c>
      <c r="B219" s="111">
        <f>COUNTIF('RAW DATA'!C:C,"*"&amp;A219&amp;"*")</f>
        <v>0</v>
      </c>
      <c r="C219" s="112" t="e">
        <f t="shared" si="4"/>
        <v>#DIV/0!</v>
      </c>
    </row>
    <row r="220" spans="1:3" hidden="1">
      <c r="A220" s="68" t="s">
        <v>271</v>
      </c>
      <c r="B220" s="111">
        <f>COUNTIF('RAW DATA'!C:C,"*"&amp;A220&amp;"*")</f>
        <v>0</v>
      </c>
      <c r="C220" s="112" t="e">
        <f t="shared" si="4"/>
        <v>#DIV/0!</v>
      </c>
    </row>
    <row r="221" spans="1:3" hidden="1">
      <c r="A221" s="69" t="s">
        <v>272</v>
      </c>
      <c r="B221" s="111">
        <f>COUNTIF('RAW DATA'!C:C,"*"&amp;A221&amp;"*")</f>
        <v>0</v>
      </c>
      <c r="C221" s="112" t="e">
        <f t="shared" si="4"/>
        <v>#DIV/0!</v>
      </c>
    </row>
    <row r="222" spans="1:3" hidden="1">
      <c r="A222" s="68" t="s">
        <v>273</v>
      </c>
      <c r="B222" s="111">
        <f>COUNTIF('RAW DATA'!C:C,"*"&amp;A222&amp;"*")</f>
        <v>0</v>
      </c>
      <c r="C222" s="112" t="e">
        <f t="shared" si="4"/>
        <v>#DIV/0!</v>
      </c>
    </row>
    <row r="223" spans="1:3" hidden="1">
      <c r="A223" s="68" t="s">
        <v>274</v>
      </c>
      <c r="B223" s="111">
        <f>COUNTIF('RAW DATA'!C:C,"*"&amp;A223&amp;"*")</f>
        <v>0</v>
      </c>
      <c r="C223" s="112" t="e">
        <f t="shared" si="4"/>
        <v>#DIV/0!</v>
      </c>
    </row>
    <row r="224" spans="1:3">
      <c r="A224" s="69" t="s">
        <v>275</v>
      </c>
      <c r="B224" s="111">
        <f>COUNTIF('RAW DATA'!C:C,"*"&amp;A224&amp;"*")</f>
        <v>0</v>
      </c>
      <c r="C224" s="112" t="e">
        <f t="shared" si="4"/>
        <v>#DIV/0!</v>
      </c>
    </row>
    <row r="225" spans="1:3" hidden="1">
      <c r="A225" s="68" t="s">
        <v>276</v>
      </c>
      <c r="B225" s="111">
        <f>COUNTIF('RAW DATA'!C:C,"*"&amp;A225&amp;"*")</f>
        <v>0</v>
      </c>
      <c r="C225" s="112" t="e">
        <f t="shared" si="4"/>
        <v>#DIV/0!</v>
      </c>
    </row>
    <row r="226" spans="1:3" hidden="1">
      <c r="A226" s="69" t="s">
        <v>277</v>
      </c>
      <c r="B226" s="113">
        <f>COUNTIF('RAW DATA'!C:C,"*"&amp;A226&amp;"*")</f>
        <v>0</v>
      </c>
      <c r="C226" s="112" t="e">
        <f t="shared" si="4"/>
        <v>#DIV/0!</v>
      </c>
    </row>
    <row r="227" spans="1:3" hidden="1">
      <c r="A227" s="68" t="s">
        <v>278</v>
      </c>
      <c r="B227" s="111">
        <f>COUNTIF('RAW DATA'!C:C,"*"&amp;A227&amp;"*")</f>
        <v>0</v>
      </c>
      <c r="C227" s="112" t="e">
        <f t="shared" si="4"/>
        <v>#DIV/0!</v>
      </c>
    </row>
    <row r="228" spans="1:3" hidden="1">
      <c r="A228" s="68" t="s">
        <v>279</v>
      </c>
      <c r="B228" s="111">
        <f>COUNTIF('RAW DATA'!C:C,"*"&amp;A228&amp;"*")</f>
        <v>0</v>
      </c>
      <c r="C228" s="112" t="e">
        <f t="shared" si="4"/>
        <v>#DIV/0!</v>
      </c>
    </row>
    <row r="229" spans="1:3" hidden="1">
      <c r="A229" s="69" t="s">
        <v>280</v>
      </c>
      <c r="B229" s="111">
        <f>COUNTIF('RAW DATA'!C:C,"*"&amp;A229&amp;"*")</f>
        <v>0</v>
      </c>
      <c r="C229" s="112" t="e">
        <f t="shared" si="4"/>
        <v>#DIV/0!</v>
      </c>
    </row>
    <row r="230" spans="1:3" hidden="1">
      <c r="A230" s="68" t="s">
        <v>281</v>
      </c>
      <c r="B230" s="111">
        <f>COUNTIF('RAW DATA'!C:C,"*"&amp;A230&amp;"*")</f>
        <v>0</v>
      </c>
      <c r="C230" s="112" t="e">
        <f t="shared" si="4"/>
        <v>#DIV/0!</v>
      </c>
    </row>
    <row r="231" spans="1:3" hidden="1">
      <c r="A231" s="68" t="s">
        <v>282</v>
      </c>
      <c r="B231" s="111">
        <f>COUNTIF('RAW DATA'!C:C,"*"&amp;A231&amp;"*")</f>
        <v>0</v>
      </c>
      <c r="C231" s="112" t="e">
        <f t="shared" si="4"/>
        <v>#DIV/0!</v>
      </c>
    </row>
    <row r="232" spans="1:3" hidden="1">
      <c r="A232" s="68" t="s">
        <v>283</v>
      </c>
      <c r="B232" s="111">
        <f>COUNTIF('RAW DATA'!C:C,"*"&amp;A232&amp;"*")</f>
        <v>0</v>
      </c>
      <c r="C232" s="112" t="e">
        <f t="shared" si="4"/>
        <v>#DIV/0!</v>
      </c>
    </row>
    <row r="233" spans="1:3" hidden="1">
      <c r="A233" s="69" t="s">
        <v>284</v>
      </c>
      <c r="B233" s="113">
        <f>COUNTIF('RAW DATA'!C:C,"*"&amp;A233&amp;"*")</f>
        <v>0</v>
      </c>
      <c r="C233" s="112" t="e">
        <f t="shared" si="4"/>
        <v>#DIV/0!</v>
      </c>
    </row>
    <row r="234" spans="1:3" hidden="1">
      <c r="A234" s="68" t="s">
        <v>285</v>
      </c>
      <c r="B234" s="111">
        <f>COUNTIF('RAW DATA'!C:C,"*"&amp;A234&amp;"*")</f>
        <v>0</v>
      </c>
      <c r="C234" s="112" t="e">
        <f t="shared" si="4"/>
        <v>#DIV/0!</v>
      </c>
    </row>
    <row r="235" spans="1:3" hidden="1">
      <c r="A235" s="68" t="s">
        <v>286</v>
      </c>
      <c r="B235" s="111">
        <f>COUNTIF('RAW DATA'!C:C,"*"&amp;A235&amp;"*")</f>
        <v>0</v>
      </c>
      <c r="C235" s="112" t="e">
        <f t="shared" si="4"/>
        <v>#DIV/0!</v>
      </c>
    </row>
    <row r="236" spans="1:3" hidden="1">
      <c r="A236" s="68" t="s">
        <v>287</v>
      </c>
      <c r="B236" s="111">
        <f>COUNTIF('RAW DATA'!C:C,"*"&amp;A236&amp;"*")</f>
        <v>0</v>
      </c>
      <c r="C236" s="112" t="e">
        <f t="shared" si="4"/>
        <v>#DIV/0!</v>
      </c>
    </row>
    <row r="237" spans="1:3">
      <c r="A237" s="69" t="s">
        <v>288</v>
      </c>
      <c r="B237" s="113">
        <f>COUNTIF('RAW DATA'!C:C,"*"&amp;A237&amp;"*")</f>
        <v>0</v>
      </c>
      <c r="C237" s="112" t="e">
        <f t="shared" si="4"/>
        <v>#DIV/0!</v>
      </c>
    </row>
    <row r="238" spans="1:3" hidden="1">
      <c r="A238" s="68" t="s">
        <v>289</v>
      </c>
      <c r="B238" s="111">
        <f>COUNTIF('RAW DATA'!C:C,"*"&amp;A238&amp;"*")</f>
        <v>0</v>
      </c>
      <c r="C238" s="112" t="e">
        <f t="shared" si="4"/>
        <v>#DIV/0!</v>
      </c>
    </row>
    <row r="239" spans="1:3" hidden="1">
      <c r="A239" s="69" t="s">
        <v>290</v>
      </c>
      <c r="B239" s="111">
        <f>COUNTIF('RAW DATA'!C:C,"*"&amp;A239&amp;"*")</f>
        <v>0</v>
      </c>
      <c r="C239" s="112" t="e">
        <f t="shared" si="4"/>
        <v>#DIV/0!</v>
      </c>
    </row>
    <row r="240" spans="1:3" hidden="1">
      <c r="A240" s="68" t="s">
        <v>291</v>
      </c>
      <c r="B240" s="111">
        <f>COUNTIF('RAW DATA'!C:C,"*"&amp;A240&amp;"*")</f>
        <v>0</v>
      </c>
      <c r="C240" s="112" t="e">
        <f t="shared" si="4"/>
        <v>#DIV/0!</v>
      </c>
    </row>
    <row r="241" spans="1:3" hidden="1">
      <c r="A241" s="68" t="s">
        <v>292</v>
      </c>
      <c r="B241" s="111">
        <f>COUNTIF('RAW DATA'!C:C,"*"&amp;A241&amp;"*")</f>
        <v>0</v>
      </c>
      <c r="C241" s="112" t="e">
        <f t="shared" si="4"/>
        <v>#DIV/0!</v>
      </c>
    </row>
    <row r="242" spans="1:3" hidden="1">
      <c r="A242" s="68" t="s">
        <v>293</v>
      </c>
      <c r="B242" s="111">
        <f>COUNTIF('RAW DATA'!C:C,"*"&amp;A242&amp;"*")</f>
        <v>0</v>
      </c>
      <c r="C242" s="112" t="e">
        <f t="shared" si="4"/>
        <v>#DIV/0!</v>
      </c>
    </row>
    <row r="243" spans="1:3" hidden="1">
      <c r="A243" s="69" t="s">
        <v>294</v>
      </c>
      <c r="B243" s="111">
        <f>COUNTIF('RAW DATA'!C:C,"*"&amp;A243&amp;"*")</f>
        <v>0</v>
      </c>
      <c r="C243" s="112" t="e">
        <f t="shared" si="4"/>
        <v>#DIV/0!</v>
      </c>
    </row>
    <row r="244" spans="1:3">
      <c r="A244" s="69" t="s">
        <v>295</v>
      </c>
      <c r="B244" s="113">
        <f>COUNTIF('RAW DATA'!C:C,"*"&amp;A244&amp;"*")</f>
        <v>0</v>
      </c>
      <c r="C244" s="112" t="e">
        <f t="shared" si="4"/>
        <v>#DIV/0!</v>
      </c>
    </row>
    <row r="245" spans="1:3" hidden="1">
      <c r="A245" s="68" t="s">
        <v>296</v>
      </c>
      <c r="B245" s="111">
        <f>COUNTIF('RAW DATA'!C:C,"*"&amp;A245&amp;"*")</f>
        <v>0</v>
      </c>
      <c r="C245" s="112" t="e">
        <f t="shared" si="4"/>
        <v>#DIV/0!</v>
      </c>
    </row>
    <row r="246" spans="1:3" hidden="1">
      <c r="A246" s="68" t="s">
        <v>297</v>
      </c>
      <c r="B246" s="111">
        <f>COUNTIF('RAW DATA'!C:C,"*"&amp;A246&amp;"*")</f>
        <v>0</v>
      </c>
      <c r="C246" s="112" t="e">
        <f t="shared" si="4"/>
        <v>#DIV/0!</v>
      </c>
    </row>
    <row r="247" spans="1:3" hidden="1">
      <c r="A247" s="69" t="s">
        <v>298</v>
      </c>
      <c r="B247" s="111">
        <f>COUNTIF('RAW DATA'!C:C,"*"&amp;A247&amp;"*")</f>
        <v>0</v>
      </c>
      <c r="C247" s="112" t="e">
        <f t="shared" si="4"/>
        <v>#DIV/0!</v>
      </c>
    </row>
    <row r="248" spans="1:3" hidden="1">
      <c r="A248" s="69" t="s">
        <v>299</v>
      </c>
      <c r="B248" s="111">
        <f>COUNTIF('RAW DATA'!C:C,"*"&amp;A248&amp;"*")</f>
        <v>0</v>
      </c>
      <c r="C248" s="112" t="e">
        <f t="shared" si="4"/>
        <v>#DIV/0!</v>
      </c>
    </row>
    <row r="249" spans="1:3" hidden="1">
      <c r="A249" s="68" t="s">
        <v>300</v>
      </c>
      <c r="B249" s="111">
        <f>COUNTIF('RAW DATA'!C:C,"*"&amp;A249&amp;"*")</f>
        <v>0</v>
      </c>
      <c r="C249" s="112" t="e">
        <f t="shared" si="4"/>
        <v>#DIV/0!</v>
      </c>
    </row>
    <row r="250" spans="1:3" hidden="1">
      <c r="A250" s="69" t="s">
        <v>301</v>
      </c>
      <c r="B250" s="111">
        <f>COUNTIF('RAW DATA'!C:C,"*"&amp;A250&amp;"*")</f>
        <v>0</v>
      </c>
      <c r="C250" s="112" t="e">
        <f t="shared" si="4"/>
        <v>#DIV/0!</v>
      </c>
    </row>
    <row r="251" spans="1:3" hidden="1">
      <c r="A251" s="68" t="s">
        <v>302</v>
      </c>
      <c r="B251" s="111">
        <f>COUNTIF('RAW DATA'!C:C,"*"&amp;A251&amp;"*")</f>
        <v>0</v>
      </c>
      <c r="C251" s="112" t="e">
        <f t="shared" si="4"/>
        <v>#DIV/0!</v>
      </c>
    </row>
    <row r="252" spans="1:3" hidden="1">
      <c r="A252" s="69" t="s">
        <v>303</v>
      </c>
      <c r="B252" s="111">
        <f>COUNTIF('RAW DATA'!C:C,"*"&amp;A252&amp;"*")</f>
        <v>0</v>
      </c>
      <c r="C252" s="112" t="e">
        <f t="shared" si="4"/>
        <v>#DIV/0!</v>
      </c>
    </row>
    <row r="253" spans="1:3" hidden="1">
      <c r="A253" s="69" t="s">
        <v>304</v>
      </c>
      <c r="B253" s="111">
        <f>COUNTIF('RAW DATA'!C:C,"*"&amp;A253&amp;"*")</f>
        <v>0</v>
      </c>
      <c r="C253" s="112" t="e">
        <f t="shared" si="4"/>
        <v>#DIV/0!</v>
      </c>
    </row>
    <row r="254" spans="1:3" hidden="1">
      <c r="A254" s="69" t="s">
        <v>305</v>
      </c>
      <c r="B254" s="111">
        <f>COUNTIF('RAW DATA'!C:C,"*"&amp;A254&amp;"*")</f>
        <v>0</v>
      </c>
      <c r="C254" s="112" t="e">
        <f t="shared" si="4"/>
        <v>#DIV/0!</v>
      </c>
    </row>
    <row r="255" spans="1:3" hidden="1">
      <c r="A255" s="68" t="s">
        <v>306</v>
      </c>
      <c r="B255" s="111">
        <f>COUNTIF('RAW DATA'!C:C,"*"&amp;A255&amp;"*")</f>
        <v>0</v>
      </c>
      <c r="C255" s="112" t="e">
        <f t="shared" si="4"/>
        <v>#DIV/0!</v>
      </c>
    </row>
    <row r="256" spans="1:3" hidden="1">
      <c r="A256" s="69" t="s">
        <v>307</v>
      </c>
      <c r="B256" s="113">
        <f>COUNTIF('RAW DATA'!C:C,"*"&amp;A256&amp;"*")</f>
        <v>0</v>
      </c>
      <c r="C256" s="112" t="e">
        <f t="shared" si="4"/>
        <v>#DIV/0!</v>
      </c>
    </row>
    <row r="257" spans="1:3" hidden="1">
      <c r="A257" s="69" t="s">
        <v>308</v>
      </c>
      <c r="B257" s="113">
        <f>COUNTIF('RAW DATA'!C:C,"*"&amp;A257&amp;"*")</f>
        <v>0</v>
      </c>
      <c r="C257" s="112" t="e">
        <f t="shared" si="4"/>
        <v>#DIV/0!</v>
      </c>
    </row>
    <row r="258" spans="1:3" hidden="1">
      <c r="A258" s="68" t="s">
        <v>309</v>
      </c>
      <c r="B258" s="111">
        <f>COUNTIF('RAW DATA'!C:C,"*"&amp;A258&amp;"*")</f>
        <v>0</v>
      </c>
      <c r="C258" s="112" t="e">
        <f t="shared" si="4"/>
        <v>#DIV/0!</v>
      </c>
    </row>
    <row r="259" spans="1:3" hidden="1">
      <c r="A259" s="68" t="s">
        <v>310</v>
      </c>
      <c r="B259" s="111">
        <f>COUNTIF('RAW DATA'!C:C,"*"&amp;A259&amp;"*")</f>
        <v>0</v>
      </c>
      <c r="C259" s="112" t="e">
        <f t="shared" si="4"/>
        <v>#DIV/0!</v>
      </c>
    </row>
    <row r="260" spans="1:3" hidden="1">
      <c r="A260" s="68" t="s">
        <v>311</v>
      </c>
      <c r="B260" s="111">
        <f>COUNTIF('RAW DATA'!C:C,"*"&amp;A260&amp;"*")</f>
        <v>0</v>
      </c>
      <c r="C260" s="112" t="e">
        <f t="shared" si="4"/>
        <v>#DIV/0!</v>
      </c>
    </row>
    <row r="261" spans="1:3" hidden="1">
      <c r="A261" s="68" t="s">
        <v>312</v>
      </c>
      <c r="B261" s="111">
        <f>COUNTIF('RAW DATA'!C:C,"*"&amp;A261&amp;"*")</f>
        <v>0</v>
      </c>
      <c r="C261" s="112" t="e">
        <f t="shared" si="4"/>
        <v>#DIV/0!</v>
      </c>
    </row>
    <row r="262" spans="1:3" hidden="1">
      <c r="A262" s="68" t="s">
        <v>313</v>
      </c>
      <c r="B262" s="111">
        <f>COUNTIF('RAW DATA'!C:C,"*"&amp;A262&amp;"*")</f>
        <v>0</v>
      </c>
      <c r="C262" s="112" t="e">
        <f t="shared" si="4"/>
        <v>#DIV/0!</v>
      </c>
    </row>
    <row r="263" spans="1:3" hidden="1">
      <c r="A263" s="69" t="s">
        <v>314</v>
      </c>
      <c r="B263" s="113">
        <f>COUNTIF('RAW DATA'!C:C,"*"&amp;A263&amp;"*")</f>
        <v>0</v>
      </c>
      <c r="C263" s="112" t="e">
        <f t="shared" si="4"/>
        <v>#DIV/0!</v>
      </c>
    </row>
    <row r="264" spans="1:3" hidden="1">
      <c r="A264" s="68" t="s">
        <v>315</v>
      </c>
      <c r="B264" s="111">
        <f>COUNTIF('RAW DATA'!C:C,"*"&amp;A264&amp;"*")</f>
        <v>0</v>
      </c>
      <c r="C264" s="112" t="e">
        <f t="shared" si="4"/>
        <v>#DIV/0!</v>
      </c>
    </row>
    <row r="265" spans="1:3" hidden="1">
      <c r="A265" s="68" t="s">
        <v>316</v>
      </c>
      <c r="B265" s="111">
        <f>COUNTIF('RAW DATA'!C:C,"*"&amp;A265&amp;"*")</f>
        <v>0</v>
      </c>
      <c r="C265" s="112" t="e">
        <f t="shared" si="4"/>
        <v>#DIV/0!</v>
      </c>
    </row>
    <row r="266" spans="1:3" hidden="1">
      <c r="A266" s="68" t="s">
        <v>317</v>
      </c>
      <c r="B266" s="111">
        <f>COUNTIF('RAW DATA'!C:C,"*"&amp;A266&amp;"*")</f>
        <v>0</v>
      </c>
      <c r="C266" s="112" t="e">
        <f t="shared" si="4"/>
        <v>#DIV/0!</v>
      </c>
    </row>
    <row r="267" spans="1:3" hidden="1">
      <c r="A267" s="68" t="s">
        <v>318</v>
      </c>
      <c r="B267" s="111">
        <f>COUNTIF('RAW DATA'!C:C,"*"&amp;A267&amp;"*")</f>
        <v>0</v>
      </c>
      <c r="C267" s="112" t="e">
        <f t="shared" si="4"/>
        <v>#DIV/0!</v>
      </c>
    </row>
    <row r="268" spans="1:3" hidden="1">
      <c r="A268" s="68" t="s">
        <v>319</v>
      </c>
      <c r="B268" s="111">
        <f>COUNTIF('RAW DATA'!C:C,"*"&amp;A268&amp;"*")</f>
        <v>0</v>
      </c>
      <c r="C268" s="112" t="e">
        <f t="shared" si="4"/>
        <v>#DIV/0!</v>
      </c>
    </row>
    <row r="269" spans="1:3" hidden="1">
      <c r="A269" s="68" t="s">
        <v>320</v>
      </c>
      <c r="B269" s="111">
        <f>COUNTIF('RAW DATA'!C:C,"*"&amp;A269&amp;"*")</f>
        <v>0</v>
      </c>
      <c r="C269" s="112" t="e">
        <f t="shared" si="4"/>
        <v>#DIV/0!</v>
      </c>
    </row>
    <row r="270" spans="1:3" hidden="1">
      <c r="A270" s="68" t="s">
        <v>321</v>
      </c>
      <c r="B270" s="111">
        <f>COUNTIF('RAW DATA'!C:C,"*"&amp;A270&amp;"*")</f>
        <v>0</v>
      </c>
      <c r="C270" s="112" t="e">
        <f t="shared" si="4"/>
        <v>#DIV/0!</v>
      </c>
    </row>
    <row r="271" spans="1:3" hidden="1">
      <c r="A271" s="68" t="s">
        <v>322</v>
      </c>
      <c r="B271" s="111">
        <f>COUNTIF('RAW DATA'!C:C,"*"&amp;A271&amp;"*")</f>
        <v>0</v>
      </c>
      <c r="C271" s="112" t="e">
        <f t="shared" si="4"/>
        <v>#DIV/0!</v>
      </c>
    </row>
    <row r="272" spans="1:3" hidden="1">
      <c r="A272" s="68" t="s">
        <v>323</v>
      </c>
      <c r="B272" s="111">
        <f>COUNTIF('RAW DATA'!C:C,"*"&amp;A272&amp;"*")</f>
        <v>0</v>
      </c>
      <c r="C272" s="112" t="e">
        <f t="shared" si="4"/>
        <v>#DIV/0!</v>
      </c>
    </row>
    <row r="273" spans="1:3" hidden="1">
      <c r="A273" s="69" t="s">
        <v>324</v>
      </c>
      <c r="B273" s="111">
        <f>COUNTIF('RAW DATA'!C:C,"*"&amp;A273&amp;"*")</f>
        <v>0</v>
      </c>
      <c r="C273" s="112" t="e">
        <f t="shared" si="4"/>
        <v>#DIV/0!</v>
      </c>
    </row>
    <row r="274" spans="1:3" hidden="1">
      <c r="A274" s="69" t="s">
        <v>325</v>
      </c>
      <c r="B274" s="111">
        <f>COUNTIF('RAW DATA'!C:C,"*"&amp;A274&amp;"*")</f>
        <v>0</v>
      </c>
      <c r="C274" s="112" t="e">
        <f t="shared" si="4"/>
        <v>#DIV/0!</v>
      </c>
    </row>
    <row r="275" spans="1:3" hidden="1">
      <c r="A275" s="68" t="s">
        <v>326</v>
      </c>
      <c r="B275" s="111">
        <f>COUNTIF('RAW DATA'!C:C,"*"&amp;A275&amp;"*")</f>
        <v>0</v>
      </c>
      <c r="C275" s="112" t="e">
        <f t="shared" si="4"/>
        <v>#DIV/0!</v>
      </c>
    </row>
    <row r="276" spans="1:3" hidden="1">
      <c r="A276" s="69" t="s">
        <v>327</v>
      </c>
      <c r="B276" s="113">
        <f>COUNTIF('RAW DATA'!C:C,"*"&amp;A276&amp;"*")</f>
        <v>0</v>
      </c>
      <c r="C276" s="112" t="e">
        <f t="shared" si="4"/>
        <v>#DIV/0!</v>
      </c>
    </row>
    <row r="277" spans="1:3">
      <c r="A277" s="69" t="s">
        <v>328</v>
      </c>
      <c r="B277" s="111">
        <f>COUNTIF('RAW DATA'!C:C,"*"&amp;A277&amp;"*")</f>
        <v>0</v>
      </c>
      <c r="C277" s="112" t="e">
        <f t="shared" si="4"/>
        <v>#DIV/0!</v>
      </c>
    </row>
    <row r="278" spans="1:3" hidden="1">
      <c r="A278" s="69" t="s">
        <v>329</v>
      </c>
      <c r="B278" s="113">
        <f>COUNTIF('RAW DATA'!C:C,"*"&amp;A278&amp;"*")</f>
        <v>0</v>
      </c>
      <c r="C278" s="112" t="e">
        <f t="shared" si="4"/>
        <v>#DIV/0!</v>
      </c>
    </row>
    <row r="279" spans="1:3" hidden="1">
      <c r="A279" s="68" t="s">
        <v>330</v>
      </c>
      <c r="B279" s="111">
        <f>COUNTIF('RAW DATA'!C:C,"*"&amp;A279&amp;"*")</f>
        <v>0</v>
      </c>
      <c r="C279" s="112" t="e">
        <f t="shared" si="4"/>
        <v>#DIV/0!</v>
      </c>
    </row>
    <row r="280" spans="1:3" hidden="1">
      <c r="A280" s="69" t="s">
        <v>331</v>
      </c>
      <c r="B280" s="111">
        <f>COUNTIF('RAW DATA'!C:C,"*"&amp;A280&amp;"*")</f>
        <v>0</v>
      </c>
      <c r="C280" s="112" t="e">
        <f t="shared" si="4"/>
        <v>#DIV/0!</v>
      </c>
    </row>
    <row r="281" spans="1:3">
      <c r="A281" s="69" t="s">
        <v>332</v>
      </c>
      <c r="B281" s="113">
        <f>COUNTIF('RAW DATA'!C:C,"*"&amp;A281&amp;"*")</f>
        <v>0</v>
      </c>
      <c r="C281" s="112" t="e">
        <f t="shared" ref="C281:C292" si="5">SUM(B281/$B$23)</f>
        <v>#DIV/0!</v>
      </c>
    </row>
    <row r="282" spans="1:3" hidden="1">
      <c r="A282" s="69" t="s">
        <v>333</v>
      </c>
      <c r="B282" s="111">
        <f>COUNTIF('RAW DATA'!C:C,"*"&amp;A282&amp;"*")</f>
        <v>0</v>
      </c>
      <c r="C282" s="112" t="e">
        <f t="shared" si="5"/>
        <v>#DIV/0!</v>
      </c>
    </row>
    <row r="283" spans="1:3" hidden="1">
      <c r="A283" s="68" t="s">
        <v>334</v>
      </c>
      <c r="B283" s="111">
        <f>COUNTIF('RAW DATA'!C:C,"*"&amp;A283&amp;"*")</f>
        <v>0</v>
      </c>
      <c r="C283" s="112" t="e">
        <f t="shared" si="5"/>
        <v>#DIV/0!</v>
      </c>
    </row>
    <row r="284" spans="1:3" hidden="1">
      <c r="A284" s="68" t="s">
        <v>335</v>
      </c>
      <c r="B284" s="111">
        <f>COUNTIF('RAW DATA'!C:C,"*"&amp;A284&amp;"*")</f>
        <v>0</v>
      </c>
      <c r="C284" s="112" t="e">
        <f t="shared" si="5"/>
        <v>#DIV/0!</v>
      </c>
    </row>
    <row r="285" spans="1:3" hidden="1">
      <c r="A285" s="68" t="s">
        <v>336</v>
      </c>
      <c r="B285" s="111">
        <f>COUNTIF('RAW DATA'!C:C,"*"&amp;A285&amp;"*")</f>
        <v>0</v>
      </c>
      <c r="C285" s="112" t="e">
        <f t="shared" si="5"/>
        <v>#DIV/0!</v>
      </c>
    </row>
    <row r="286" spans="1:3" hidden="1">
      <c r="A286" s="68" t="s">
        <v>337</v>
      </c>
      <c r="B286" s="111">
        <f>COUNTIF('RAW DATA'!C:C,"*"&amp;A286&amp;"*")</f>
        <v>0</v>
      </c>
      <c r="C286" s="112" t="e">
        <f t="shared" si="5"/>
        <v>#DIV/0!</v>
      </c>
    </row>
    <row r="287" spans="1:3" hidden="1">
      <c r="A287" s="68" t="s">
        <v>338</v>
      </c>
      <c r="B287" s="111">
        <f>COUNTIF('RAW DATA'!C:C,"*"&amp;A287&amp;"*")</f>
        <v>0</v>
      </c>
      <c r="C287" s="112" t="e">
        <f t="shared" si="5"/>
        <v>#DIV/0!</v>
      </c>
    </row>
    <row r="288" spans="1:3" hidden="1">
      <c r="A288" s="68" t="s">
        <v>339</v>
      </c>
      <c r="B288" s="111">
        <f>COUNTIF('RAW DATA'!C:C,"*"&amp;A288&amp;"*")</f>
        <v>0</v>
      </c>
      <c r="C288" s="112" t="e">
        <f t="shared" si="5"/>
        <v>#DIV/0!</v>
      </c>
    </row>
    <row r="289" spans="1:3" hidden="1">
      <c r="A289" s="68" t="s">
        <v>340</v>
      </c>
      <c r="B289" s="111">
        <f>COUNTIF('RAW DATA'!C:C,"*"&amp;A289&amp;"*")</f>
        <v>0</v>
      </c>
      <c r="C289" s="112" t="e">
        <f t="shared" si="5"/>
        <v>#DIV/0!</v>
      </c>
    </row>
    <row r="290" spans="1:3" hidden="1">
      <c r="A290" s="68" t="s">
        <v>341</v>
      </c>
      <c r="B290" s="111">
        <f>COUNTIF('RAW DATA'!C:C,"*"&amp;A290&amp;"*")</f>
        <v>0</v>
      </c>
      <c r="C290" s="112" t="e">
        <f t="shared" si="5"/>
        <v>#DIV/0!</v>
      </c>
    </row>
    <row r="291" spans="1:3" hidden="1">
      <c r="A291" s="68" t="s">
        <v>342</v>
      </c>
      <c r="B291" s="111">
        <f>COUNTIF('RAW DATA'!C:C,"*"&amp;A291&amp;"*")</f>
        <v>0</v>
      </c>
      <c r="C291" s="112" t="e">
        <f t="shared" si="5"/>
        <v>#DIV/0!</v>
      </c>
    </row>
    <row r="292" spans="1:3" ht="16.5" hidden="1" thickBot="1">
      <c r="A292" s="70" t="s">
        <v>343</v>
      </c>
      <c r="B292" s="114">
        <f>COUNTIF('RAW DATA'!C:C,"*"&amp;A292&amp;"*")</f>
        <v>0</v>
      </c>
      <c r="C292" s="112" t="e">
        <f t="shared" si="5"/>
        <v>#DIV/0!</v>
      </c>
    </row>
    <row r="294" spans="1:3">
      <c r="C294" s="132" t="e">
        <f>SUM(C29:C281)</f>
        <v>#DIV/0!</v>
      </c>
    </row>
  </sheetData>
  <autoFilter ref="A24:B292" xr:uid="{00000000-0009-0000-0000-000004000000}">
    <filterColumn colId="1">
      <customFilters>
        <customFilter operator="notEqual" val=" "/>
      </customFilters>
    </filterColumn>
  </autoFilter>
  <mergeCells count="4">
    <mergeCell ref="B19:E19"/>
    <mergeCell ref="B20:E20"/>
    <mergeCell ref="B21:E21"/>
    <mergeCell ref="B18:E1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L176"/>
  <sheetViews>
    <sheetView workbookViewId="0">
      <selection activeCell="D8" sqref="D8"/>
    </sheetView>
  </sheetViews>
  <sheetFormatPr defaultColWidth="9.140625" defaultRowHeight="14.25"/>
  <cols>
    <col min="1" max="1" width="9.140625" style="47"/>
    <col min="2" max="2" width="14" style="47" bestFit="1" customWidth="1"/>
    <col min="3" max="3" width="17" style="47" customWidth="1"/>
    <col min="4" max="4" width="32.7109375" style="47" bestFit="1" customWidth="1"/>
    <col min="5" max="5" width="2.28515625" style="51" customWidth="1"/>
    <col min="6" max="6" width="14" style="47" bestFit="1" customWidth="1"/>
    <col min="7" max="7" width="17" style="47" customWidth="1"/>
    <col min="8" max="8" width="32.7109375" style="47" bestFit="1" customWidth="1"/>
    <col min="9" max="9" width="1.85546875" style="51" customWidth="1"/>
    <col min="10" max="10" width="14" style="47" bestFit="1" customWidth="1"/>
    <col min="11" max="11" width="18" style="47" customWidth="1"/>
    <col min="12" max="12" width="32.7109375" style="47" bestFit="1" customWidth="1"/>
    <col min="13" max="16384" width="9.140625" style="47"/>
  </cols>
  <sheetData>
    <row r="1" spans="2:12" ht="15">
      <c r="B1" s="185" t="s">
        <v>371</v>
      </c>
      <c r="C1" s="185"/>
      <c r="D1" s="54">
        <f>COUNTIF(D4:D176, "&gt; &lt;")</f>
        <v>0</v>
      </c>
      <c r="F1" s="185" t="s">
        <v>371</v>
      </c>
      <c r="G1" s="185"/>
      <c r="H1" s="54">
        <f>COUNTIF(H4:H176, "&gt; &lt;")</f>
        <v>0</v>
      </c>
      <c r="J1" s="185" t="s">
        <v>371</v>
      </c>
      <c r="K1" s="185"/>
      <c r="L1" s="54">
        <f>COUNTIF(L4:L176, "&gt; &lt;")</f>
        <v>0</v>
      </c>
    </row>
    <row r="2" spans="2:12">
      <c r="B2" s="185" t="s">
        <v>368</v>
      </c>
      <c r="C2" s="185"/>
      <c r="D2" s="185"/>
      <c r="E2" s="46"/>
      <c r="F2" s="185" t="s">
        <v>369</v>
      </c>
      <c r="G2" s="185"/>
      <c r="H2" s="185"/>
      <c r="I2" s="46"/>
      <c r="J2" s="185" t="s">
        <v>370</v>
      </c>
      <c r="K2" s="185"/>
      <c r="L2" s="185"/>
    </row>
    <row r="3" spans="2:12" s="52" customFormat="1" ht="47.25" customHeight="1">
      <c r="B3" s="53" t="s">
        <v>56</v>
      </c>
      <c r="C3" s="48" t="s">
        <v>366</v>
      </c>
      <c r="D3" s="48" t="s">
        <v>367</v>
      </c>
      <c r="E3" s="49"/>
      <c r="F3" s="53" t="s">
        <v>56</v>
      </c>
      <c r="G3" s="48" t="s">
        <v>366</v>
      </c>
      <c r="H3" s="48" t="s">
        <v>367</v>
      </c>
      <c r="I3" s="49"/>
      <c r="J3" s="53" t="s">
        <v>56</v>
      </c>
      <c r="K3" s="48" t="s">
        <v>366</v>
      </c>
      <c r="L3" s="48" t="s">
        <v>367</v>
      </c>
    </row>
    <row r="4" spans="2:12">
      <c r="B4" s="45" t="str">
        <f>IFERROR('DON''T DELETE!'!N28,"")</f>
        <v/>
      </c>
      <c r="C4" s="45" t="str">
        <f>IFERROR('DON''T DELETE!'!O28,"")</f>
        <v/>
      </c>
      <c r="D4" s="45" t="str">
        <f>IFERROR('DON''T DELETE!'!P28,"")</f>
        <v/>
      </c>
      <c r="E4" s="50"/>
      <c r="F4" s="45" t="str">
        <f>IFERROR('DON''T DELETE!'!Q28,"")</f>
        <v/>
      </c>
      <c r="G4" s="45" t="str">
        <f>IFERROR('DON''T DELETE!'!R28,"")</f>
        <v/>
      </c>
      <c r="H4" s="45" t="str">
        <f>IFERROR('DON''T DELETE!'!S28,"")</f>
        <v/>
      </c>
      <c r="I4" s="50"/>
      <c r="J4" s="45" t="str">
        <f>IFERROR('DON''T DELETE!'!T28,"")</f>
        <v/>
      </c>
      <c r="K4" s="45" t="str">
        <f>IFERROR('DON''T DELETE!'!U28,"")</f>
        <v/>
      </c>
      <c r="L4" s="45" t="str">
        <f>IFERROR('DON''T DELETE!'!V28,"")</f>
        <v/>
      </c>
    </row>
    <row r="5" spans="2:12">
      <c r="B5" s="45" t="str">
        <f>IFERROR('DON''T DELETE!'!N29,"")</f>
        <v/>
      </c>
      <c r="C5" s="45" t="str">
        <f>IFERROR('DON''T DELETE!'!O29,"")</f>
        <v/>
      </c>
      <c r="D5" s="45" t="str">
        <f>IFERROR('DON''T DELETE!'!P29,"")</f>
        <v/>
      </c>
      <c r="E5" s="50"/>
      <c r="F5" s="45" t="str">
        <f>IFERROR('DON''T DELETE!'!Q29,"")</f>
        <v/>
      </c>
      <c r="G5" s="45" t="str">
        <f>IFERROR('DON''T DELETE!'!R29,"")</f>
        <v/>
      </c>
      <c r="H5" s="45" t="str">
        <f>IFERROR('DON''T DELETE!'!S29,"")</f>
        <v/>
      </c>
      <c r="I5" s="50"/>
      <c r="J5" s="45" t="str">
        <f>IFERROR('DON''T DELETE!'!T29,"")</f>
        <v/>
      </c>
      <c r="K5" s="45" t="str">
        <f>IFERROR('DON''T DELETE!'!U29,"")</f>
        <v/>
      </c>
      <c r="L5" s="45" t="str">
        <f>IFERROR('DON''T DELETE!'!V29,"")</f>
        <v/>
      </c>
    </row>
    <row r="6" spans="2:12">
      <c r="B6" s="45" t="str">
        <f>IFERROR('DON''T DELETE!'!N30,"")</f>
        <v/>
      </c>
      <c r="C6" s="45" t="str">
        <f>IFERROR('DON''T DELETE!'!O30,"")</f>
        <v/>
      </c>
      <c r="D6" s="45" t="str">
        <f>IFERROR('DON''T DELETE!'!P30,"")</f>
        <v/>
      </c>
      <c r="E6" s="50"/>
      <c r="F6" s="45" t="str">
        <f>IFERROR('DON''T DELETE!'!Q30,"")</f>
        <v/>
      </c>
      <c r="G6" s="45" t="str">
        <f>IFERROR('DON''T DELETE!'!R30,"")</f>
        <v/>
      </c>
      <c r="H6" s="45" t="str">
        <f>IFERROR('DON''T DELETE!'!S30,"")</f>
        <v/>
      </c>
      <c r="I6" s="50"/>
      <c r="J6" s="45" t="str">
        <f>IFERROR('DON''T DELETE!'!T30,"")</f>
        <v/>
      </c>
      <c r="K6" s="45" t="str">
        <f>IFERROR('DON''T DELETE!'!U30,"")</f>
        <v/>
      </c>
      <c r="L6" s="45" t="str">
        <f>IFERROR('DON''T DELETE!'!V30,"")</f>
        <v/>
      </c>
    </row>
    <row r="7" spans="2:12">
      <c r="B7" s="45" t="str">
        <f>IFERROR('DON''T DELETE!'!N31,"")</f>
        <v/>
      </c>
      <c r="C7" s="45" t="str">
        <f>IFERROR('DON''T DELETE!'!O31,"")</f>
        <v/>
      </c>
      <c r="D7" s="45" t="str">
        <f>IFERROR('DON''T DELETE!'!P31,"")</f>
        <v/>
      </c>
      <c r="E7" s="50"/>
      <c r="F7" s="45" t="str">
        <f>IFERROR('DON''T DELETE!'!Q31,"")</f>
        <v/>
      </c>
      <c r="G7" s="45" t="str">
        <f>IFERROR('DON''T DELETE!'!R31,"")</f>
        <v/>
      </c>
      <c r="H7" s="45" t="str">
        <f>IFERROR('DON''T DELETE!'!S31,"")</f>
        <v/>
      </c>
      <c r="I7" s="50"/>
      <c r="J7" s="45" t="str">
        <f>IFERROR('DON''T DELETE!'!T31,"")</f>
        <v/>
      </c>
      <c r="K7" s="45" t="str">
        <f>IFERROR('DON''T DELETE!'!U31,"")</f>
        <v/>
      </c>
      <c r="L7" s="45" t="str">
        <f>IFERROR('DON''T DELETE!'!V31,"")</f>
        <v/>
      </c>
    </row>
    <row r="8" spans="2:12">
      <c r="B8" s="45" t="str">
        <f>IFERROR('DON''T DELETE!'!N32,"")</f>
        <v/>
      </c>
      <c r="C8" s="45" t="str">
        <f>IFERROR('DON''T DELETE!'!O32,"")</f>
        <v/>
      </c>
      <c r="D8" s="45" t="str">
        <f>IFERROR('DON''T DELETE!'!P32,"")</f>
        <v/>
      </c>
      <c r="E8" s="50"/>
      <c r="F8" s="45" t="str">
        <f>IFERROR('DON''T DELETE!'!Q32,"")</f>
        <v/>
      </c>
      <c r="G8" s="45" t="str">
        <f>IFERROR('DON''T DELETE!'!R32,"")</f>
        <v/>
      </c>
      <c r="H8" s="45" t="str">
        <f>IFERROR('DON''T DELETE!'!S32,"")</f>
        <v/>
      </c>
      <c r="I8" s="50"/>
      <c r="J8" s="45" t="str">
        <f>IFERROR('DON''T DELETE!'!T32,"")</f>
        <v/>
      </c>
      <c r="K8" s="45" t="str">
        <f>IFERROR('DON''T DELETE!'!U32,"")</f>
        <v/>
      </c>
      <c r="L8" s="45" t="str">
        <f>IFERROR('DON''T DELETE!'!V32,"")</f>
        <v/>
      </c>
    </row>
    <row r="9" spans="2:12">
      <c r="B9" s="45" t="str">
        <f>IFERROR('DON''T DELETE!'!N33,"")</f>
        <v/>
      </c>
      <c r="C9" s="45" t="str">
        <f>IFERROR('DON''T DELETE!'!O33,"")</f>
        <v/>
      </c>
      <c r="D9" s="45" t="str">
        <f>IFERROR('DON''T DELETE!'!P33,"")</f>
        <v/>
      </c>
      <c r="E9" s="50"/>
      <c r="F9" s="45" t="str">
        <f>IFERROR('DON''T DELETE!'!Q33,"")</f>
        <v/>
      </c>
      <c r="G9" s="45" t="str">
        <f>IFERROR('DON''T DELETE!'!R33,"")</f>
        <v/>
      </c>
      <c r="H9" s="45" t="str">
        <f>IFERROR('DON''T DELETE!'!S33,"")</f>
        <v/>
      </c>
      <c r="I9" s="50"/>
      <c r="J9" s="45" t="str">
        <f>IFERROR('DON''T DELETE!'!T33,"")</f>
        <v/>
      </c>
      <c r="K9" s="45" t="str">
        <f>IFERROR('DON''T DELETE!'!U33,"")</f>
        <v/>
      </c>
      <c r="L9" s="45" t="str">
        <f>IFERROR('DON''T DELETE!'!V33,"")</f>
        <v/>
      </c>
    </row>
    <row r="10" spans="2:12">
      <c r="B10" s="45" t="str">
        <f>IFERROR('DON''T DELETE!'!N34,"")</f>
        <v/>
      </c>
      <c r="C10" s="45" t="str">
        <f>IFERROR('DON''T DELETE!'!O34,"")</f>
        <v/>
      </c>
      <c r="D10" s="45" t="str">
        <f>IFERROR('DON''T DELETE!'!P34,"")</f>
        <v/>
      </c>
      <c r="E10" s="50"/>
      <c r="F10" s="45" t="str">
        <f>IFERROR('DON''T DELETE!'!Q34,"")</f>
        <v/>
      </c>
      <c r="G10" s="45" t="str">
        <f>IFERROR('DON''T DELETE!'!R34,"")</f>
        <v/>
      </c>
      <c r="H10" s="45" t="str">
        <f>IFERROR('DON''T DELETE!'!S34,"")</f>
        <v/>
      </c>
      <c r="I10" s="50"/>
      <c r="J10" s="45" t="str">
        <f>IFERROR('DON''T DELETE!'!T34,"")</f>
        <v/>
      </c>
      <c r="K10" s="45" t="str">
        <f>IFERROR('DON''T DELETE!'!U34,"")</f>
        <v/>
      </c>
      <c r="L10" s="45" t="str">
        <f>IFERROR('DON''T DELETE!'!V34,"")</f>
        <v/>
      </c>
    </row>
    <row r="11" spans="2:12">
      <c r="B11" s="45" t="str">
        <f>IFERROR('DON''T DELETE!'!N35,"")</f>
        <v/>
      </c>
      <c r="C11" s="45" t="str">
        <f>IFERROR('DON''T DELETE!'!O35,"")</f>
        <v/>
      </c>
      <c r="D11" s="45" t="str">
        <f>IFERROR('DON''T DELETE!'!P35,"")</f>
        <v/>
      </c>
      <c r="E11" s="50"/>
      <c r="F11" s="45" t="str">
        <f>IFERROR('DON''T DELETE!'!Q35,"")</f>
        <v/>
      </c>
      <c r="G11" s="45" t="str">
        <f>IFERROR('DON''T DELETE!'!R35,"")</f>
        <v/>
      </c>
      <c r="H11" s="45" t="str">
        <f>IFERROR('DON''T DELETE!'!S35,"")</f>
        <v/>
      </c>
      <c r="I11" s="50"/>
      <c r="J11" s="45" t="str">
        <f>IFERROR('DON''T DELETE!'!T35,"")</f>
        <v/>
      </c>
      <c r="K11" s="45" t="str">
        <f>IFERROR('DON''T DELETE!'!U35,"")</f>
        <v/>
      </c>
      <c r="L11" s="45" t="str">
        <f>IFERROR('DON''T DELETE!'!V35,"")</f>
        <v/>
      </c>
    </row>
    <row r="12" spans="2:12">
      <c r="B12" s="45" t="str">
        <f>IFERROR('DON''T DELETE!'!N36,"")</f>
        <v/>
      </c>
      <c r="C12" s="45" t="str">
        <f>IFERROR('DON''T DELETE!'!O36,"")</f>
        <v/>
      </c>
      <c r="D12" s="45" t="str">
        <f>IFERROR('DON''T DELETE!'!P36,"")</f>
        <v/>
      </c>
      <c r="E12" s="50"/>
      <c r="F12" s="45" t="str">
        <f>IFERROR('DON''T DELETE!'!Q36,"")</f>
        <v/>
      </c>
      <c r="G12" s="45" t="str">
        <f>IFERROR('DON''T DELETE!'!R36,"")</f>
        <v/>
      </c>
      <c r="H12" s="45" t="str">
        <f>IFERROR('DON''T DELETE!'!S36,"")</f>
        <v/>
      </c>
      <c r="I12" s="50"/>
      <c r="J12" s="45" t="str">
        <f>IFERROR('DON''T DELETE!'!T36,"")</f>
        <v/>
      </c>
      <c r="K12" s="45" t="str">
        <f>IFERROR('DON''T DELETE!'!U36,"")</f>
        <v/>
      </c>
      <c r="L12" s="45" t="str">
        <f>IFERROR('DON''T DELETE!'!V36,"")</f>
        <v/>
      </c>
    </row>
    <row r="13" spans="2:12">
      <c r="B13" s="45" t="str">
        <f>IFERROR('DON''T DELETE!'!N37,"")</f>
        <v/>
      </c>
      <c r="C13" s="45" t="str">
        <f>IFERROR('DON''T DELETE!'!O37,"")</f>
        <v/>
      </c>
      <c r="D13" s="45" t="str">
        <f>IFERROR('DON''T DELETE!'!P37,"")</f>
        <v/>
      </c>
      <c r="E13" s="50"/>
      <c r="F13" s="45" t="str">
        <f>IFERROR('DON''T DELETE!'!Q37,"")</f>
        <v/>
      </c>
      <c r="G13" s="45" t="str">
        <f>IFERROR('DON''T DELETE!'!R37,"")</f>
        <v/>
      </c>
      <c r="H13" s="45" t="str">
        <f>IFERROR('DON''T DELETE!'!S37,"")</f>
        <v/>
      </c>
      <c r="I13" s="50"/>
      <c r="J13" s="45" t="str">
        <f>IFERROR('DON''T DELETE!'!T37,"")</f>
        <v/>
      </c>
      <c r="K13" s="45" t="str">
        <f>IFERROR('DON''T DELETE!'!U37,"")</f>
        <v/>
      </c>
      <c r="L13" s="45" t="str">
        <f>IFERROR('DON''T DELETE!'!V37,"")</f>
        <v/>
      </c>
    </row>
    <row r="14" spans="2:12">
      <c r="B14" s="45" t="str">
        <f>IFERROR('DON''T DELETE!'!N38,"")</f>
        <v/>
      </c>
      <c r="C14" s="45" t="str">
        <f>IFERROR('DON''T DELETE!'!O38,"")</f>
        <v/>
      </c>
      <c r="D14" s="45" t="str">
        <f>IFERROR('DON''T DELETE!'!P38,"")</f>
        <v/>
      </c>
      <c r="E14" s="50"/>
      <c r="F14" s="45" t="str">
        <f>IFERROR('DON''T DELETE!'!Q38,"")</f>
        <v/>
      </c>
      <c r="G14" s="45" t="str">
        <f>IFERROR('DON''T DELETE!'!R38,"")</f>
        <v/>
      </c>
      <c r="H14" s="45" t="str">
        <f>IFERROR('DON''T DELETE!'!S38,"")</f>
        <v/>
      </c>
      <c r="I14" s="50"/>
      <c r="J14" s="45" t="str">
        <f>IFERROR('DON''T DELETE!'!T38,"")</f>
        <v/>
      </c>
      <c r="K14" s="45" t="str">
        <f>IFERROR('DON''T DELETE!'!U38,"")</f>
        <v/>
      </c>
      <c r="L14" s="45" t="str">
        <f>IFERROR('DON''T DELETE!'!V38,"")</f>
        <v/>
      </c>
    </row>
    <row r="15" spans="2:12">
      <c r="B15" s="45" t="str">
        <f>IFERROR('DON''T DELETE!'!N39,"")</f>
        <v/>
      </c>
      <c r="C15" s="45" t="str">
        <f>IFERROR('DON''T DELETE!'!O39,"")</f>
        <v/>
      </c>
      <c r="D15" s="45" t="str">
        <f>IFERROR('DON''T DELETE!'!P39,"")</f>
        <v/>
      </c>
      <c r="E15" s="50"/>
      <c r="F15" s="45" t="str">
        <f>IFERROR('DON''T DELETE!'!Q39,"")</f>
        <v/>
      </c>
      <c r="G15" s="45" t="str">
        <f>IFERROR('DON''T DELETE!'!R39,"")</f>
        <v/>
      </c>
      <c r="H15" s="45" t="str">
        <f>IFERROR('DON''T DELETE!'!S39,"")</f>
        <v/>
      </c>
      <c r="I15" s="50"/>
      <c r="J15" s="45" t="str">
        <f>IFERROR('DON''T DELETE!'!T39,"")</f>
        <v/>
      </c>
      <c r="K15" s="45" t="str">
        <f>IFERROR('DON''T DELETE!'!U39,"")</f>
        <v/>
      </c>
      <c r="L15" s="45" t="str">
        <f>IFERROR('DON''T DELETE!'!V39,"")</f>
        <v/>
      </c>
    </row>
    <row r="16" spans="2:12">
      <c r="B16" s="45" t="str">
        <f>IFERROR('DON''T DELETE!'!N40,"")</f>
        <v/>
      </c>
      <c r="C16" s="45" t="str">
        <f>IFERROR('DON''T DELETE!'!O40,"")</f>
        <v/>
      </c>
      <c r="D16" s="45" t="str">
        <f>IFERROR('DON''T DELETE!'!P40,"")</f>
        <v/>
      </c>
      <c r="E16" s="50"/>
      <c r="F16" s="45" t="str">
        <f>IFERROR('DON''T DELETE!'!Q40,"")</f>
        <v/>
      </c>
      <c r="G16" s="45" t="str">
        <f>IFERROR('DON''T DELETE!'!R40,"")</f>
        <v/>
      </c>
      <c r="H16" s="45" t="str">
        <f>IFERROR('DON''T DELETE!'!S40,"")</f>
        <v/>
      </c>
      <c r="I16" s="50"/>
      <c r="J16" s="45" t="str">
        <f>IFERROR('DON''T DELETE!'!T40,"")</f>
        <v/>
      </c>
      <c r="K16" s="45" t="str">
        <f>IFERROR('DON''T DELETE!'!U40,"")</f>
        <v/>
      </c>
      <c r="L16" s="45" t="str">
        <f>IFERROR('DON''T DELETE!'!V40,"")</f>
        <v/>
      </c>
    </row>
    <row r="17" spans="2:12">
      <c r="B17" s="45" t="str">
        <f>IFERROR('DON''T DELETE!'!N41,"")</f>
        <v/>
      </c>
      <c r="C17" s="45" t="str">
        <f>IFERROR('DON''T DELETE!'!O41,"")</f>
        <v/>
      </c>
      <c r="D17" s="45" t="str">
        <f>IFERROR('DON''T DELETE!'!P41,"")</f>
        <v/>
      </c>
      <c r="E17" s="50"/>
      <c r="F17" s="45" t="str">
        <f>IFERROR('DON''T DELETE!'!Q41,"")</f>
        <v/>
      </c>
      <c r="G17" s="45" t="str">
        <f>IFERROR('DON''T DELETE!'!R41,"")</f>
        <v/>
      </c>
      <c r="H17" s="45" t="str">
        <f>IFERROR('DON''T DELETE!'!S41,"")</f>
        <v/>
      </c>
      <c r="I17" s="50"/>
      <c r="J17" s="45" t="str">
        <f>IFERROR('DON''T DELETE!'!T41,"")</f>
        <v/>
      </c>
      <c r="K17" s="45" t="str">
        <f>IFERROR('DON''T DELETE!'!U41,"")</f>
        <v/>
      </c>
      <c r="L17" s="45" t="str">
        <f>IFERROR('DON''T DELETE!'!V41,"")</f>
        <v/>
      </c>
    </row>
    <row r="18" spans="2:12">
      <c r="B18" s="45" t="str">
        <f>IFERROR('DON''T DELETE!'!N42,"")</f>
        <v/>
      </c>
      <c r="C18" s="45" t="str">
        <f>IFERROR('DON''T DELETE!'!O42,"")</f>
        <v/>
      </c>
      <c r="D18" s="45" t="str">
        <f>IFERROR('DON''T DELETE!'!P42,"")</f>
        <v/>
      </c>
      <c r="E18" s="50"/>
      <c r="F18" s="45" t="str">
        <f>IFERROR('DON''T DELETE!'!Q42,"")</f>
        <v/>
      </c>
      <c r="G18" s="45" t="str">
        <f>IFERROR('DON''T DELETE!'!R42,"")</f>
        <v/>
      </c>
      <c r="H18" s="45" t="str">
        <f>IFERROR('DON''T DELETE!'!S42,"")</f>
        <v/>
      </c>
      <c r="I18" s="50"/>
      <c r="J18" s="45" t="str">
        <f>IFERROR('DON''T DELETE!'!T42,"")</f>
        <v/>
      </c>
      <c r="K18" s="45" t="str">
        <f>IFERROR('DON''T DELETE!'!U42,"")</f>
        <v/>
      </c>
      <c r="L18" s="45" t="str">
        <f>IFERROR('DON''T DELETE!'!V42,"")</f>
        <v/>
      </c>
    </row>
    <row r="19" spans="2:12">
      <c r="B19" s="45" t="str">
        <f>IFERROR('DON''T DELETE!'!N43,"")</f>
        <v/>
      </c>
      <c r="C19" s="45" t="str">
        <f>IFERROR('DON''T DELETE!'!O43,"")</f>
        <v/>
      </c>
      <c r="D19" s="45" t="str">
        <f>IFERROR('DON''T DELETE!'!P43,"")</f>
        <v/>
      </c>
      <c r="E19" s="50"/>
      <c r="F19" s="45" t="str">
        <f>IFERROR('DON''T DELETE!'!Q43,"")</f>
        <v/>
      </c>
      <c r="G19" s="45" t="str">
        <f>IFERROR('DON''T DELETE!'!R43,"")</f>
        <v/>
      </c>
      <c r="H19" s="45" t="str">
        <f>IFERROR('DON''T DELETE!'!S43,"")</f>
        <v/>
      </c>
      <c r="I19" s="50"/>
      <c r="J19" s="45" t="str">
        <f>IFERROR('DON''T DELETE!'!T43,"")</f>
        <v/>
      </c>
      <c r="K19" s="45" t="str">
        <f>IFERROR('DON''T DELETE!'!U43,"")</f>
        <v/>
      </c>
      <c r="L19" s="45" t="str">
        <f>IFERROR('DON''T DELETE!'!V43,"")</f>
        <v/>
      </c>
    </row>
    <row r="20" spans="2:12">
      <c r="B20" s="45" t="str">
        <f>IFERROR('DON''T DELETE!'!N44,"")</f>
        <v/>
      </c>
      <c r="C20" s="45" t="str">
        <f>IFERROR('DON''T DELETE!'!O44,"")</f>
        <v/>
      </c>
      <c r="D20" s="45" t="str">
        <f>IFERROR('DON''T DELETE!'!P44,"")</f>
        <v/>
      </c>
      <c r="E20" s="50"/>
      <c r="F20" s="45" t="str">
        <f>IFERROR('DON''T DELETE!'!Q44,"")</f>
        <v/>
      </c>
      <c r="G20" s="45" t="str">
        <f>IFERROR('DON''T DELETE!'!R44,"")</f>
        <v/>
      </c>
      <c r="H20" s="45" t="str">
        <f>IFERROR('DON''T DELETE!'!S44,"")</f>
        <v/>
      </c>
      <c r="I20" s="50"/>
      <c r="J20" s="45" t="str">
        <f>IFERROR('DON''T DELETE!'!T44,"")</f>
        <v/>
      </c>
      <c r="K20" s="45" t="str">
        <f>IFERROR('DON''T DELETE!'!U44,"")</f>
        <v/>
      </c>
      <c r="L20" s="45" t="str">
        <f>IFERROR('DON''T DELETE!'!V44,"")</f>
        <v/>
      </c>
    </row>
    <row r="21" spans="2:12">
      <c r="B21" s="45" t="str">
        <f>IFERROR('DON''T DELETE!'!N45,"")</f>
        <v/>
      </c>
      <c r="C21" s="45" t="str">
        <f>IFERROR('DON''T DELETE!'!O45,"")</f>
        <v/>
      </c>
      <c r="D21" s="45" t="str">
        <f>IFERROR('DON''T DELETE!'!P45,"")</f>
        <v/>
      </c>
      <c r="E21" s="50"/>
      <c r="F21" s="45" t="str">
        <f>IFERROR('DON''T DELETE!'!Q45,"")</f>
        <v/>
      </c>
      <c r="G21" s="45" t="str">
        <f>IFERROR('DON''T DELETE!'!R45,"")</f>
        <v/>
      </c>
      <c r="H21" s="45" t="str">
        <f>IFERROR('DON''T DELETE!'!S45,"")</f>
        <v/>
      </c>
      <c r="I21" s="50"/>
      <c r="J21" s="45" t="str">
        <f>IFERROR('DON''T DELETE!'!T45,"")</f>
        <v/>
      </c>
      <c r="K21" s="45" t="str">
        <f>IFERROR('DON''T DELETE!'!U45,"")</f>
        <v/>
      </c>
      <c r="L21" s="45" t="str">
        <f>IFERROR('DON''T DELETE!'!V45,"")</f>
        <v/>
      </c>
    </row>
    <row r="22" spans="2:12">
      <c r="B22" s="45" t="str">
        <f>IFERROR('DON''T DELETE!'!N46,"")</f>
        <v/>
      </c>
      <c r="C22" s="45" t="str">
        <f>IFERROR('DON''T DELETE!'!O46,"")</f>
        <v/>
      </c>
      <c r="D22" s="45" t="str">
        <f>IFERROR('DON''T DELETE!'!P46,"")</f>
        <v/>
      </c>
      <c r="E22" s="50"/>
      <c r="F22" s="45" t="str">
        <f>IFERROR('DON''T DELETE!'!Q46,"")</f>
        <v/>
      </c>
      <c r="G22" s="45" t="str">
        <f>IFERROR('DON''T DELETE!'!R46,"")</f>
        <v/>
      </c>
      <c r="H22" s="45" t="str">
        <f>IFERROR('DON''T DELETE!'!S46,"")</f>
        <v/>
      </c>
      <c r="I22" s="50"/>
      <c r="J22" s="45" t="str">
        <f>IFERROR('DON''T DELETE!'!T46,"")</f>
        <v/>
      </c>
      <c r="K22" s="45" t="str">
        <f>IFERROR('DON''T DELETE!'!U46,"")</f>
        <v/>
      </c>
      <c r="L22" s="45" t="str">
        <f>IFERROR('DON''T DELETE!'!V46,"")</f>
        <v/>
      </c>
    </row>
    <row r="23" spans="2:12">
      <c r="B23" s="45" t="str">
        <f>IFERROR('DON''T DELETE!'!N47,"")</f>
        <v/>
      </c>
      <c r="C23" s="45" t="str">
        <f>IFERROR('DON''T DELETE!'!O47,"")</f>
        <v/>
      </c>
      <c r="D23" s="45" t="str">
        <f>IFERROR('DON''T DELETE!'!P47,"")</f>
        <v/>
      </c>
      <c r="E23" s="50"/>
      <c r="F23" s="45" t="str">
        <f>IFERROR('DON''T DELETE!'!Q47,"")</f>
        <v/>
      </c>
      <c r="G23" s="45" t="str">
        <f>IFERROR('DON''T DELETE!'!R47,"")</f>
        <v/>
      </c>
      <c r="H23" s="45" t="str">
        <f>IFERROR('DON''T DELETE!'!S47,"")</f>
        <v/>
      </c>
      <c r="I23" s="50"/>
      <c r="J23" s="45" t="str">
        <f>IFERROR('DON''T DELETE!'!T47,"")</f>
        <v/>
      </c>
      <c r="K23" s="45" t="str">
        <f>IFERROR('DON''T DELETE!'!U47,"")</f>
        <v/>
      </c>
      <c r="L23" s="45" t="str">
        <f>IFERROR('DON''T DELETE!'!V47,"")</f>
        <v/>
      </c>
    </row>
    <row r="24" spans="2:12">
      <c r="B24" s="45" t="str">
        <f>IFERROR('DON''T DELETE!'!N48,"")</f>
        <v/>
      </c>
      <c r="C24" s="45" t="str">
        <f>IFERROR('DON''T DELETE!'!O48,"")</f>
        <v/>
      </c>
      <c r="D24" s="45" t="str">
        <f>IFERROR('DON''T DELETE!'!P48,"")</f>
        <v/>
      </c>
      <c r="E24" s="50"/>
      <c r="F24" s="45" t="str">
        <f>IFERROR('DON''T DELETE!'!Q48,"")</f>
        <v/>
      </c>
      <c r="G24" s="45" t="str">
        <f>IFERROR('DON''T DELETE!'!R48,"")</f>
        <v/>
      </c>
      <c r="H24" s="45" t="str">
        <f>IFERROR('DON''T DELETE!'!S48,"")</f>
        <v/>
      </c>
      <c r="I24" s="50"/>
      <c r="J24" s="45" t="str">
        <f>IFERROR('DON''T DELETE!'!T48,"")</f>
        <v/>
      </c>
      <c r="K24" s="45" t="str">
        <f>IFERROR('DON''T DELETE!'!U48,"")</f>
        <v/>
      </c>
      <c r="L24" s="45" t="str">
        <f>IFERROR('DON''T DELETE!'!V48,"")</f>
        <v/>
      </c>
    </row>
    <row r="25" spans="2:12">
      <c r="B25" s="45" t="str">
        <f>IFERROR('DON''T DELETE!'!N49,"")</f>
        <v/>
      </c>
      <c r="C25" s="45" t="str">
        <f>IFERROR('DON''T DELETE!'!O49,"")</f>
        <v/>
      </c>
      <c r="D25" s="45" t="str">
        <f>IFERROR('DON''T DELETE!'!P49,"")</f>
        <v/>
      </c>
      <c r="E25" s="50"/>
      <c r="F25" s="45" t="str">
        <f>IFERROR('DON''T DELETE!'!Q49,"")</f>
        <v/>
      </c>
      <c r="G25" s="45" t="str">
        <f>IFERROR('DON''T DELETE!'!R49,"")</f>
        <v/>
      </c>
      <c r="H25" s="45" t="str">
        <f>IFERROR('DON''T DELETE!'!S49,"")</f>
        <v/>
      </c>
      <c r="I25" s="50"/>
      <c r="J25" s="45" t="str">
        <f>IFERROR('DON''T DELETE!'!T49,"")</f>
        <v/>
      </c>
      <c r="K25" s="45" t="str">
        <f>IFERROR('DON''T DELETE!'!U49,"")</f>
        <v/>
      </c>
      <c r="L25" s="45" t="str">
        <f>IFERROR('DON''T DELETE!'!V49,"")</f>
        <v/>
      </c>
    </row>
    <row r="26" spans="2:12">
      <c r="B26" s="45" t="str">
        <f>IFERROR('DON''T DELETE!'!N50,"")</f>
        <v/>
      </c>
      <c r="C26" s="45" t="str">
        <f>IFERROR('DON''T DELETE!'!O50,"")</f>
        <v/>
      </c>
      <c r="D26" s="45" t="str">
        <f>IFERROR('DON''T DELETE!'!P50,"")</f>
        <v/>
      </c>
      <c r="E26" s="50"/>
      <c r="F26" s="45" t="str">
        <f>IFERROR('DON''T DELETE!'!Q50,"")</f>
        <v/>
      </c>
      <c r="G26" s="45" t="str">
        <f>IFERROR('DON''T DELETE!'!R50,"")</f>
        <v/>
      </c>
      <c r="H26" s="45" t="str">
        <f>IFERROR('DON''T DELETE!'!S50,"")</f>
        <v/>
      </c>
      <c r="I26" s="50"/>
      <c r="J26" s="45" t="str">
        <f>IFERROR('DON''T DELETE!'!T50,"")</f>
        <v/>
      </c>
      <c r="K26" s="45" t="str">
        <f>IFERROR('DON''T DELETE!'!U50,"")</f>
        <v/>
      </c>
      <c r="L26" s="45" t="str">
        <f>IFERROR('DON''T DELETE!'!V50,"")</f>
        <v/>
      </c>
    </row>
    <row r="27" spans="2:12">
      <c r="B27" s="45" t="str">
        <f>IFERROR('DON''T DELETE!'!N51,"")</f>
        <v/>
      </c>
      <c r="C27" s="45" t="str">
        <f>IFERROR('DON''T DELETE!'!O51,"")</f>
        <v/>
      </c>
      <c r="D27" s="45" t="str">
        <f>IFERROR('DON''T DELETE!'!P51,"")</f>
        <v/>
      </c>
      <c r="E27" s="50"/>
      <c r="F27" s="45" t="str">
        <f>IFERROR('DON''T DELETE!'!Q51,"")</f>
        <v/>
      </c>
      <c r="G27" s="45" t="str">
        <f>IFERROR('DON''T DELETE!'!R51,"")</f>
        <v/>
      </c>
      <c r="H27" s="45" t="str">
        <f>IFERROR('DON''T DELETE!'!S51,"")</f>
        <v/>
      </c>
      <c r="I27" s="50"/>
      <c r="J27" s="45" t="str">
        <f>IFERROR('DON''T DELETE!'!T51,"")</f>
        <v/>
      </c>
      <c r="K27" s="45" t="str">
        <f>IFERROR('DON''T DELETE!'!U51,"")</f>
        <v/>
      </c>
      <c r="L27" s="45" t="str">
        <f>IFERROR('DON''T DELETE!'!V51,"")</f>
        <v/>
      </c>
    </row>
    <row r="28" spans="2:12">
      <c r="B28" s="45" t="str">
        <f>IFERROR('DON''T DELETE!'!N52,"")</f>
        <v/>
      </c>
      <c r="C28" s="45" t="str">
        <f>IFERROR('DON''T DELETE!'!O52,"")</f>
        <v/>
      </c>
      <c r="D28" s="45" t="str">
        <f>IFERROR('DON''T DELETE!'!P52,"")</f>
        <v/>
      </c>
      <c r="E28" s="50"/>
      <c r="F28" s="45" t="str">
        <f>IFERROR('DON''T DELETE!'!Q52,"")</f>
        <v/>
      </c>
      <c r="G28" s="45" t="str">
        <f>IFERROR('DON''T DELETE!'!R52,"")</f>
        <v/>
      </c>
      <c r="H28" s="45" t="str">
        <f>IFERROR('DON''T DELETE!'!S52,"")</f>
        <v/>
      </c>
      <c r="I28" s="50"/>
      <c r="J28" s="45" t="str">
        <f>IFERROR('DON''T DELETE!'!T52,"")</f>
        <v/>
      </c>
      <c r="K28" s="45" t="str">
        <f>IFERROR('DON''T DELETE!'!U52,"")</f>
        <v/>
      </c>
      <c r="L28" s="45" t="str">
        <f>IFERROR('DON''T DELETE!'!V52,"")</f>
        <v/>
      </c>
    </row>
    <row r="29" spans="2:12">
      <c r="B29" s="45" t="str">
        <f>IFERROR('DON''T DELETE!'!N53,"")</f>
        <v/>
      </c>
      <c r="C29" s="45" t="str">
        <f>IFERROR('DON''T DELETE!'!O53,"")</f>
        <v/>
      </c>
      <c r="D29" s="45" t="str">
        <f>IFERROR('DON''T DELETE!'!P53,"")</f>
        <v/>
      </c>
      <c r="E29" s="50"/>
      <c r="F29" s="45" t="str">
        <f>IFERROR('DON''T DELETE!'!Q53,"")</f>
        <v/>
      </c>
      <c r="G29" s="45" t="str">
        <f>IFERROR('DON''T DELETE!'!R53,"")</f>
        <v/>
      </c>
      <c r="H29" s="45" t="str">
        <f>IFERROR('DON''T DELETE!'!S53,"")</f>
        <v/>
      </c>
      <c r="I29" s="50"/>
      <c r="J29" s="45" t="str">
        <f>IFERROR('DON''T DELETE!'!T53,"")</f>
        <v/>
      </c>
      <c r="K29" s="45" t="str">
        <f>IFERROR('DON''T DELETE!'!U53,"")</f>
        <v/>
      </c>
      <c r="L29" s="45" t="str">
        <f>IFERROR('DON''T DELETE!'!V53,"")</f>
        <v/>
      </c>
    </row>
    <row r="30" spans="2:12">
      <c r="B30" s="45" t="str">
        <f>IFERROR('DON''T DELETE!'!N54,"")</f>
        <v/>
      </c>
      <c r="C30" s="45" t="str">
        <f>IFERROR('DON''T DELETE!'!O54,"")</f>
        <v/>
      </c>
      <c r="D30" s="45" t="str">
        <f>IFERROR('DON''T DELETE!'!P54,"")</f>
        <v/>
      </c>
      <c r="E30" s="50"/>
      <c r="F30" s="45" t="str">
        <f>IFERROR('DON''T DELETE!'!Q54,"")</f>
        <v/>
      </c>
      <c r="G30" s="45" t="str">
        <f>IFERROR('DON''T DELETE!'!R54,"")</f>
        <v/>
      </c>
      <c r="H30" s="45" t="str">
        <f>IFERROR('DON''T DELETE!'!S54,"")</f>
        <v/>
      </c>
      <c r="I30" s="50"/>
      <c r="J30" s="45" t="str">
        <f>IFERROR('DON''T DELETE!'!T54,"")</f>
        <v/>
      </c>
      <c r="K30" s="45" t="str">
        <f>IFERROR('DON''T DELETE!'!U54,"")</f>
        <v/>
      </c>
      <c r="L30" s="45" t="str">
        <f>IFERROR('DON''T DELETE!'!V54,"")</f>
        <v/>
      </c>
    </row>
    <row r="31" spans="2:12">
      <c r="B31" s="45" t="str">
        <f>IFERROR('DON''T DELETE!'!N55,"")</f>
        <v/>
      </c>
      <c r="C31" s="45" t="str">
        <f>IFERROR('DON''T DELETE!'!O55,"")</f>
        <v/>
      </c>
      <c r="D31" s="45" t="str">
        <f>IFERROR('DON''T DELETE!'!P55,"")</f>
        <v/>
      </c>
      <c r="E31" s="50"/>
      <c r="F31" s="45" t="str">
        <f>IFERROR('DON''T DELETE!'!Q55,"")</f>
        <v/>
      </c>
      <c r="G31" s="45" t="str">
        <f>IFERROR('DON''T DELETE!'!R55,"")</f>
        <v/>
      </c>
      <c r="H31" s="45" t="str">
        <f>IFERROR('DON''T DELETE!'!S55,"")</f>
        <v/>
      </c>
      <c r="I31" s="50"/>
      <c r="J31" s="45" t="str">
        <f>IFERROR('DON''T DELETE!'!T55,"")</f>
        <v/>
      </c>
      <c r="K31" s="45" t="str">
        <f>IFERROR('DON''T DELETE!'!U55,"")</f>
        <v/>
      </c>
      <c r="L31" s="45" t="str">
        <f>IFERROR('DON''T DELETE!'!V55,"")</f>
        <v/>
      </c>
    </row>
    <row r="32" spans="2:12">
      <c r="B32" s="45" t="str">
        <f>IFERROR('DON''T DELETE!'!N56,"")</f>
        <v/>
      </c>
      <c r="C32" s="45" t="str">
        <f>IFERROR('DON''T DELETE!'!O56,"")</f>
        <v/>
      </c>
      <c r="D32" s="45" t="str">
        <f>IFERROR('DON''T DELETE!'!P56,"")</f>
        <v/>
      </c>
      <c r="E32" s="50"/>
      <c r="F32" s="45" t="str">
        <f>IFERROR('DON''T DELETE!'!Q56,"")</f>
        <v/>
      </c>
      <c r="G32" s="45" t="str">
        <f>IFERROR('DON''T DELETE!'!R56,"")</f>
        <v/>
      </c>
      <c r="H32" s="45" t="str">
        <f>IFERROR('DON''T DELETE!'!S56,"")</f>
        <v/>
      </c>
      <c r="I32" s="50"/>
      <c r="J32" s="45" t="str">
        <f>IFERROR('DON''T DELETE!'!T56,"")</f>
        <v/>
      </c>
      <c r="K32" s="45" t="str">
        <f>IFERROR('DON''T DELETE!'!U56,"")</f>
        <v/>
      </c>
      <c r="L32" s="45" t="str">
        <f>IFERROR('DON''T DELETE!'!V56,"")</f>
        <v/>
      </c>
    </row>
    <row r="33" spans="2:12">
      <c r="B33" s="45" t="str">
        <f>IFERROR('DON''T DELETE!'!N57,"")</f>
        <v/>
      </c>
      <c r="C33" s="45" t="str">
        <f>IFERROR('DON''T DELETE!'!O57,"")</f>
        <v/>
      </c>
      <c r="D33" s="45" t="str">
        <f>IFERROR('DON''T DELETE!'!P57,"")</f>
        <v/>
      </c>
      <c r="E33" s="50"/>
      <c r="F33" s="45" t="str">
        <f>IFERROR('DON''T DELETE!'!Q57,"")</f>
        <v/>
      </c>
      <c r="G33" s="45" t="str">
        <f>IFERROR('DON''T DELETE!'!R57,"")</f>
        <v/>
      </c>
      <c r="H33" s="45" t="str">
        <f>IFERROR('DON''T DELETE!'!S57,"")</f>
        <v/>
      </c>
      <c r="I33" s="50"/>
      <c r="J33" s="45" t="str">
        <f>IFERROR('DON''T DELETE!'!T57,"")</f>
        <v/>
      </c>
      <c r="K33" s="45" t="str">
        <f>IFERROR('DON''T DELETE!'!U57,"")</f>
        <v/>
      </c>
      <c r="L33" s="45" t="str">
        <f>IFERROR('DON''T DELETE!'!V57,"")</f>
        <v/>
      </c>
    </row>
    <row r="34" spans="2:12">
      <c r="B34" s="45" t="str">
        <f>IFERROR('DON''T DELETE!'!N58,"")</f>
        <v/>
      </c>
      <c r="C34" s="45" t="str">
        <f>IFERROR('DON''T DELETE!'!O58,"")</f>
        <v/>
      </c>
      <c r="D34" s="45" t="str">
        <f>IFERROR('DON''T DELETE!'!P58,"")</f>
        <v/>
      </c>
      <c r="E34" s="50"/>
      <c r="F34" s="45" t="str">
        <f>IFERROR('DON''T DELETE!'!Q58,"")</f>
        <v/>
      </c>
      <c r="G34" s="45" t="str">
        <f>IFERROR('DON''T DELETE!'!R58,"")</f>
        <v/>
      </c>
      <c r="H34" s="45" t="str">
        <f>IFERROR('DON''T DELETE!'!S58,"")</f>
        <v/>
      </c>
      <c r="I34" s="50"/>
      <c r="J34" s="45" t="str">
        <f>IFERROR('DON''T DELETE!'!T58,"")</f>
        <v/>
      </c>
      <c r="K34" s="45" t="str">
        <f>IFERROR('DON''T DELETE!'!U58,"")</f>
        <v/>
      </c>
      <c r="L34" s="45" t="str">
        <f>IFERROR('DON''T DELETE!'!V58,"")</f>
        <v/>
      </c>
    </row>
    <row r="35" spans="2:12">
      <c r="B35" s="45" t="str">
        <f>IFERROR('DON''T DELETE!'!N59,"")</f>
        <v/>
      </c>
      <c r="C35" s="45" t="str">
        <f>IFERROR('DON''T DELETE!'!O59,"")</f>
        <v/>
      </c>
      <c r="D35" s="45" t="str">
        <f>IFERROR('DON''T DELETE!'!P59,"")</f>
        <v/>
      </c>
      <c r="E35" s="50"/>
      <c r="F35" s="45" t="str">
        <f>IFERROR('DON''T DELETE!'!Q59,"")</f>
        <v/>
      </c>
      <c r="G35" s="45" t="str">
        <f>IFERROR('DON''T DELETE!'!R59,"")</f>
        <v/>
      </c>
      <c r="H35" s="45" t="str">
        <f>IFERROR('DON''T DELETE!'!S59,"")</f>
        <v/>
      </c>
      <c r="I35" s="50"/>
      <c r="J35" s="45" t="str">
        <f>IFERROR('DON''T DELETE!'!T59,"")</f>
        <v/>
      </c>
      <c r="K35" s="45" t="str">
        <f>IFERROR('DON''T DELETE!'!U59,"")</f>
        <v/>
      </c>
      <c r="L35" s="45" t="str">
        <f>IFERROR('DON''T DELETE!'!V59,"")</f>
        <v/>
      </c>
    </row>
    <row r="36" spans="2:12">
      <c r="B36" s="45" t="str">
        <f>IFERROR('DON''T DELETE!'!N60,"")</f>
        <v/>
      </c>
      <c r="C36" s="45" t="str">
        <f>IFERROR('DON''T DELETE!'!O60,"")</f>
        <v/>
      </c>
      <c r="D36" s="45" t="str">
        <f>IFERROR('DON''T DELETE!'!P60,"")</f>
        <v/>
      </c>
      <c r="E36" s="50"/>
      <c r="F36" s="45" t="str">
        <f>IFERROR('DON''T DELETE!'!Q60,"")</f>
        <v/>
      </c>
      <c r="G36" s="45" t="str">
        <f>IFERROR('DON''T DELETE!'!R60,"")</f>
        <v/>
      </c>
      <c r="H36" s="45" t="str">
        <f>IFERROR('DON''T DELETE!'!S60,"")</f>
        <v/>
      </c>
      <c r="I36" s="50"/>
      <c r="J36" s="45" t="str">
        <f>IFERROR('DON''T DELETE!'!T60,"")</f>
        <v/>
      </c>
      <c r="K36" s="45" t="str">
        <f>IFERROR('DON''T DELETE!'!U60,"")</f>
        <v/>
      </c>
      <c r="L36" s="45" t="str">
        <f>IFERROR('DON''T DELETE!'!V60,"")</f>
        <v/>
      </c>
    </row>
    <row r="37" spans="2:12">
      <c r="B37" s="45" t="str">
        <f>IFERROR('DON''T DELETE!'!N61,"")</f>
        <v/>
      </c>
      <c r="C37" s="45" t="str">
        <f>IFERROR('DON''T DELETE!'!O61,"")</f>
        <v/>
      </c>
      <c r="D37" s="45" t="str">
        <f>IFERROR('DON''T DELETE!'!P61,"")</f>
        <v/>
      </c>
      <c r="E37" s="50"/>
      <c r="F37" s="45" t="str">
        <f>IFERROR('DON''T DELETE!'!Q61,"")</f>
        <v/>
      </c>
      <c r="G37" s="45" t="str">
        <f>IFERROR('DON''T DELETE!'!R61,"")</f>
        <v/>
      </c>
      <c r="H37" s="45" t="str">
        <f>IFERROR('DON''T DELETE!'!S61,"")</f>
        <v/>
      </c>
      <c r="I37" s="50"/>
      <c r="J37" s="45" t="str">
        <f>IFERROR('DON''T DELETE!'!T61,"")</f>
        <v/>
      </c>
      <c r="K37" s="45" t="str">
        <f>IFERROR('DON''T DELETE!'!U61,"")</f>
        <v/>
      </c>
      <c r="L37" s="45" t="str">
        <f>IFERROR('DON''T DELETE!'!V61,"")</f>
        <v/>
      </c>
    </row>
    <row r="38" spans="2:12">
      <c r="B38" s="45" t="str">
        <f>IFERROR('DON''T DELETE!'!N62,"")</f>
        <v/>
      </c>
      <c r="C38" s="45" t="str">
        <f>IFERROR('DON''T DELETE!'!O62,"")</f>
        <v/>
      </c>
      <c r="D38" s="45" t="str">
        <f>IFERROR('DON''T DELETE!'!P62,"")</f>
        <v/>
      </c>
      <c r="E38" s="50"/>
      <c r="F38" s="45" t="str">
        <f>IFERROR('DON''T DELETE!'!Q62,"")</f>
        <v/>
      </c>
      <c r="G38" s="45" t="str">
        <f>IFERROR('DON''T DELETE!'!R62,"")</f>
        <v/>
      </c>
      <c r="H38" s="45" t="str">
        <f>IFERROR('DON''T DELETE!'!S62,"")</f>
        <v/>
      </c>
      <c r="I38" s="50"/>
      <c r="J38" s="45" t="str">
        <f>IFERROR('DON''T DELETE!'!T62,"")</f>
        <v/>
      </c>
      <c r="K38" s="45" t="str">
        <f>IFERROR('DON''T DELETE!'!U62,"")</f>
        <v/>
      </c>
      <c r="L38" s="45" t="str">
        <f>IFERROR('DON''T DELETE!'!V62,"")</f>
        <v/>
      </c>
    </row>
    <row r="39" spans="2:12">
      <c r="B39" s="45" t="str">
        <f>IFERROR('DON''T DELETE!'!N63,"")</f>
        <v/>
      </c>
      <c r="C39" s="45" t="str">
        <f>IFERROR('DON''T DELETE!'!O63,"")</f>
        <v/>
      </c>
      <c r="D39" s="45" t="str">
        <f>IFERROR('DON''T DELETE!'!P63,"")</f>
        <v/>
      </c>
      <c r="E39" s="50"/>
      <c r="F39" s="45" t="str">
        <f>IFERROR('DON''T DELETE!'!Q63,"")</f>
        <v/>
      </c>
      <c r="G39" s="45" t="str">
        <f>IFERROR('DON''T DELETE!'!R63,"")</f>
        <v/>
      </c>
      <c r="H39" s="45" t="str">
        <f>IFERROR('DON''T DELETE!'!S63,"")</f>
        <v/>
      </c>
      <c r="I39" s="50"/>
      <c r="J39" s="45" t="str">
        <f>IFERROR('DON''T DELETE!'!T63,"")</f>
        <v/>
      </c>
      <c r="K39" s="45" t="str">
        <f>IFERROR('DON''T DELETE!'!U63,"")</f>
        <v/>
      </c>
      <c r="L39" s="45" t="str">
        <f>IFERROR('DON''T DELETE!'!V63,"")</f>
        <v/>
      </c>
    </row>
    <row r="40" spans="2:12">
      <c r="B40" s="45" t="str">
        <f>IFERROR('DON''T DELETE!'!N64,"")</f>
        <v/>
      </c>
      <c r="C40" s="45" t="str">
        <f>IFERROR('DON''T DELETE!'!O64,"")</f>
        <v/>
      </c>
      <c r="D40" s="45" t="str">
        <f>IFERROR('DON''T DELETE!'!P64,"")</f>
        <v/>
      </c>
      <c r="E40" s="50"/>
      <c r="F40" s="45" t="str">
        <f>IFERROR('DON''T DELETE!'!Q64,"")</f>
        <v/>
      </c>
      <c r="G40" s="45" t="str">
        <f>IFERROR('DON''T DELETE!'!R64,"")</f>
        <v/>
      </c>
      <c r="H40" s="45" t="str">
        <f>IFERROR('DON''T DELETE!'!S64,"")</f>
        <v/>
      </c>
      <c r="I40" s="50"/>
      <c r="J40" s="45" t="str">
        <f>IFERROR('DON''T DELETE!'!T64,"")</f>
        <v/>
      </c>
      <c r="K40" s="45" t="str">
        <f>IFERROR('DON''T DELETE!'!U64,"")</f>
        <v/>
      </c>
      <c r="L40" s="45" t="str">
        <f>IFERROR('DON''T DELETE!'!V64,"")</f>
        <v/>
      </c>
    </row>
    <row r="41" spans="2:12">
      <c r="B41" s="45" t="str">
        <f>IFERROR('DON''T DELETE!'!N65,"")</f>
        <v/>
      </c>
      <c r="C41" s="45" t="str">
        <f>IFERROR('DON''T DELETE!'!O65,"")</f>
        <v/>
      </c>
      <c r="D41" s="45" t="str">
        <f>IFERROR('DON''T DELETE!'!P65,"")</f>
        <v/>
      </c>
      <c r="E41" s="50"/>
      <c r="F41" s="45" t="str">
        <f>IFERROR('DON''T DELETE!'!Q65,"")</f>
        <v/>
      </c>
      <c r="G41" s="45" t="str">
        <f>IFERROR('DON''T DELETE!'!R65,"")</f>
        <v/>
      </c>
      <c r="H41" s="45" t="str">
        <f>IFERROR('DON''T DELETE!'!S65,"")</f>
        <v/>
      </c>
      <c r="I41" s="50"/>
      <c r="J41" s="45" t="str">
        <f>IFERROR('DON''T DELETE!'!T65,"")</f>
        <v/>
      </c>
      <c r="K41" s="45" t="str">
        <f>IFERROR('DON''T DELETE!'!U65,"")</f>
        <v/>
      </c>
      <c r="L41" s="45" t="str">
        <f>IFERROR('DON''T DELETE!'!V65,"")</f>
        <v/>
      </c>
    </row>
    <row r="42" spans="2:12">
      <c r="B42" s="45" t="str">
        <f>IFERROR('DON''T DELETE!'!N66,"")</f>
        <v/>
      </c>
      <c r="C42" s="45" t="str">
        <f>IFERROR('DON''T DELETE!'!O66,"")</f>
        <v/>
      </c>
      <c r="D42" s="45" t="str">
        <f>IFERROR('DON''T DELETE!'!P66,"")</f>
        <v/>
      </c>
      <c r="E42" s="50"/>
      <c r="F42" s="45" t="str">
        <f>IFERROR('DON''T DELETE!'!Q66,"")</f>
        <v/>
      </c>
      <c r="G42" s="45" t="str">
        <f>IFERROR('DON''T DELETE!'!R66,"")</f>
        <v/>
      </c>
      <c r="H42" s="45" t="str">
        <f>IFERROR('DON''T DELETE!'!S66,"")</f>
        <v/>
      </c>
      <c r="I42" s="50"/>
      <c r="J42" s="45" t="str">
        <f>IFERROR('DON''T DELETE!'!T66,"")</f>
        <v/>
      </c>
      <c r="K42" s="45" t="str">
        <f>IFERROR('DON''T DELETE!'!U66,"")</f>
        <v/>
      </c>
      <c r="L42" s="45" t="str">
        <f>IFERROR('DON''T DELETE!'!V66,"")</f>
        <v/>
      </c>
    </row>
    <row r="43" spans="2:12">
      <c r="B43" s="45" t="str">
        <f>IFERROR('DON''T DELETE!'!N67,"")</f>
        <v/>
      </c>
      <c r="C43" s="45" t="str">
        <f>IFERROR('DON''T DELETE!'!O67,"")</f>
        <v/>
      </c>
      <c r="D43" s="45" t="str">
        <f>IFERROR('DON''T DELETE!'!P67,"")</f>
        <v/>
      </c>
      <c r="E43" s="50"/>
      <c r="F43" s="45" t="str">
        <f>IFERROR('DON''T DELETE!'!Q67,"")</f>
        <v/>
      </c>
      <c r="G43" s="45" t="str">
        <f>IFERROR('DON''T DELETE!'!R67,"")</f>
        <v/>
      </c>
      <c r="H43" s="45" t="str">
        <f>IFERROR('DON''T DELETE!'!S67,"")</f>
        <v/>
      </c>
      <c r="I43" s="50"/>
      <c r="J43" s="45" t="str">
        <f>IFERROR('DON''T DELETE!'!T67,"")</f>
        <v/>
      </c>
      <c r="K43" s="45" t="str">
        <f>IFERROR('DON''T DELETE!'!U67,"")</f>
        <v/>
      </c>
      <c r="L43" s="45" t="str">
        <f>IFERROR('DON''T DELETE!'!V67,"")</f>
        <v/>
      </c>
    </row>
    <row r="44" spans="2:12">
      <c r="B44" s="45" t="str">
        <f>IFERROR('DON''T DELETE!'!N68,"")</f>
        <v/>
      </c>
      <c r="C44" s="45" t="str">
        <f>IFERROR('DON''T DELETE!'!O68,"")</f>
        <v/>
      </c>
      <c r="D44" s="45" t="str">
        <f>IFERROR('DON''T DELETE!'!P68,"")</f>
        <v/>
      </c>
      <c r="E44" s="50"/>
      <c r="F44" s="45" t="str">
        <f>IFERROR('DON''T DELETE!'!Q68,"")</f>
        <v/>
      </c>
      <c r="G44" s="45" t="str">
        <f>IFERROR('DON''T DELETE!'!R68,"")</f>
        <v/>
      </c>
      <c r="H44" s="45" t="str">
        <f>IFERROR('DON''T DELETE!'!S68,"")</f>
        <v/>
      </c>
      <c r="I44" s="50"/>
      <c r="J44" s="45" t="str">
        <f>IFERROR('DON''T DELETE!'!T68,"")</f>
        <v/>
      </c>
      <c r="K44" s="45" t="str">
        <f>IFERROR('DON''T DELETE!'!U68,"")</f>
        <v/>
      </c>
      <c r="L44" s="45" t="str">
        <f>IFERROR('DON''T DELETE!'!V68,"")</f>
        <v/>
      </c>
    </row>
    <row r="45" spans="2:12">
      <c r="B45" s="45" t="str">
        <f>IFERROR('DON''T DELETE!'!N69,"")</f>
        <v/>
      </c>
      <c r="C45" s="45" t="str">
        <f>IFERROR('DON''T DELETE!'!O69,"")</f>
        <v/>
      </c>
      <c r="D45" s="45" t="str">
        <f>IFERROR('DON''T DELETE!'!P69,"")</f>
        <v/>
      </c>
      <c r="E45" s="50"/>
      <c r="F45" s="45" t="str">
        <f>IFERROR('DON''T DELETE!'!Q69,"")</f>
        <v/>
      </c>
      <c r="G45" s="45" t="str">
        <f>IFERROR('DON''T DELETE!'!R69,"")</f>
        <v/>
      </c>
      <c r="H45" s="45" t="str">
        <f>IFERROR('DON''T DELETE!'!S69,"")</f>
        <v/>
      </c>
      <c r="I45" s="50"/>
      <c r="J45" s="45" t="str">
        <f>IFERROR('DON''T DELETE!'!T69,"")</f>
        <v/>
      </c>
      <c r="K45" s="45" t="str">
        <f>IFERROR('DON''T DELETE!'!U69,"")</f>
        <v/>
      </c>
      <c r="L45" s="45" t="str">
        <f>IFERROR('DON''T DELETE!'!V69,"")</f>
        <v/>
      </c>
    </row>
    <row r="46" spans="2:12">
      <c r="B46" s="45" t="str">
        <f>IFERROR('DON''T DELETE!'!N70,"")</f>
        <v/>
      </c>
      <c r="C46" s="45" t="str">
        <f>IFERROR('DON''T DELETE!'!O70,"")</f>
        <v/>
      </c>
      <c r="D46" s="45" t="str">
        <f>IFERROR('DON''T DELETE!'!P70,"")</f>
        <v/>
      </c>
      <c r="E46" s="50"/>
      <c r="F46" s="45" t="str">
        <f>IFERROR('DON''T DELETE!'!Q70,"")</f>
        <v/>
      </c>
      <c r="G46" s="45" t="str">
        <f>IFERROR('DON''T DELETE!'!R70,"")</f>
        <v/>
      </c>
      <c r="H46" s="45" t="str">
        <f>IFERROR('DON''T DELETE!'!S70,"")</f>
        <v/>
      </c>
      <c r="I46" s="50"/>
      <c r="J46" s="45" t="str">
        <f>IFERROR('DON''T DELETE!'!T70,"")</f>
        <v/>
      </c>
      <c r="K46" s="45" t="str">
        <f>IFERROR('DON''T DELETE!'!U70,"")</f>
        <v/>
      </c>
      <c r="L46" s="45" t="str">
        <f>IFERROR('DON''T DELETE!'!V70,"")</f>
        <v/>
      </c>
    </row>
    <row r="47" spans="2:12">
      <c r="B47" s="45" t="str">
        <f>IFERROR('DON''T DELETE!'!N71,"")</f>
        <v/>
      </c>
      <c r="C47" s="45" t="str">
        <f>IFERROR('DON''T DELETE!'!O71,"")</f>
        <v/>
      </c>
      <c r="D47" s="45" t="str">
        <f>IFERROR('DON''T DELETE!'!P71,"")</f>
        <v/>
      </c>
      <c r="E47" s="50"/>
      <c r="F47" s="45" t="str">
        <f>IFERROR('DON''T DELETE!'!Q71,"")</f>
        <v/>
      </c>
      <c r="G47" s="45" t="str">
        <f>IFERROR('DON''T DELETE!'!R71,"")</f>
        <v/>
      </c>
      <c r="H47" s="45" t="str">
        <f>IFERROR('DON''T DELETE!'!S71,"")</f>
        <v/>
      </c>
      <c r="I47" s="50"/>
      <c r="J47" s="45" t="str">
        <f>IFERROR('DON''T DELETE!'!T71,"")</f>
        <v/>
      </c>
      <c r="K47" s="45" t="str">
        <f>IFERROR('DON''T DELETE!'!U71,"")</f>
        <v/>
      </c>
      <c r="L47" s="45" t="str">
        <f>IFERROR('DON''T DELETE!'!V71,"")</f>
        <v/>
      </c>
    </row>
    <row r="48" spans="2:12">
      <c r="B48" s="45" t="str">
        <f>IFERROR('DON''T DELETE!'!N72,"")</f>
        <v/>
      </c>
      <c r="C48" s="45" t="str">
        <f>IFERROR('DON''T DELETE!'!O72,"")</f>
        <v/>
      </c>
      <c r="D48" s="45" t="str">
        <f>IFERROR('DON''T DELETE!'!P72,"")</f>
        <v/>
      </c>
      <c r="E48" s="50"/>
      <c r="F48" s="45" t="str">
        <f>IFERROR('DON''T DELETE!'!Q72,"")</f>
        <v/>
      </c>
      <c r="G48" s="45" t="str">
        <f>IFERROR('DON''T DELETE!'!R72,"")</f>
        <v/>
      </c>
      <c r="H48" s="45" t="str">
        <f>IFERROR('DON''T DELETE!'!S72,"")</f>
        <v/>
      </c>
      <c r="I48" s="50"/>
      <c r="J48" s="45" t="str">
        <f>IFERROR('DON''T DELETE!'!T72,"")</f>
        <v/>
      </c>
      <c r="K48" s="45" t="str">
        <f>IFERROR('DON''T DELETE!'!U72,"")</f>
        <v/>
      </c>
      <c r="L48" s="45" t="str">
        <f>IFERROR('DON''T DELETE!'!V72,"")</f>
        <v/>
      </c>
    </row>
    <row r="49" spans="2:12">
      <c r="B49" s="45" t="str">
        <f>IFERROR('DON''T DELETE!'!N73,"")</f>
        <v/>
      </c>
      <c r="C49" s="45" t="str">
        <f>IFERROR('DON''T DELETE!'!O73,"")</f>
        <v/>
      </c>
      <c r="D49" s="45" t="str">
        <f>IFERROR('DON''T DELETE!'!P73,"")</f>
        <v/>
      </c>
      <c r="E49" s="50"/>
      <c r="F49" s="45" t="str">
        <f>IFERROR('DON''T DELETE!'!Q73,"")</f>
        <v/>
      </c>
      <c r="G49" s="45" t="str">
        <f>IFERROR('DON''T DELETE!'!R73,"")</f>
        <v/>
      </c>
      <c r="H49" s="45" t="str">
        <f>IFERROR('DON''T DELETE!'!S73,"")</f>
        <v/>
      </c>
      <c r="I49" s="50"/>
      <c r="J49" s="45" t="str">
        <f>IFERROR('DON''T DELETE!'!T73,"")</f>
        <v/>
      </c>
      <c r="K49" s="45" t="str">
        <f>IFERROR('DON''T DELETE!'!U73,"")</f>
        <v/>
      </c>
      <c r="L49" s="45" t="str">
        <f>IFERROR('DON''T DELETE!'!V73,"")</f>
        <v/>
      </c>
    </row>
    <row r="50" spans="2:12">
      <c r="B50" s="45" t="str">
        <f>IFERROR('DON''T DELETE!'!N74,"")</f>
        <v/>
      </c>
      <c r="C50" s="45" t="str">
        <f>IFERROR('DON''T DELETE!'!O74,"")</f>
        <v/>
      </c>
      <c r="D50" s="45" t="str">
        <f>IFERROR('DON''T DELETE!'!P74,"")</f>
        <v/>
      </c>
      <c r="E50" s="50"/>
      <c r="F50" s="45" t="str">
        <f>IFERROR('DON''T DELETE!'!Q74,"")</f>
        <v/>
      </c>
      <c r="G50" s="45" t="str">
        <f>IFERROR('DON''T DELETE!'!R74,"")</f>
        <v/>
      </c>
      <c r="H50" s="45" t="str">
        <f>IFERROR('DON''T DELETE!'!S74,"")</f>
        <v/>
      </c>
      <c r="I50" s="50"/>
      <c r="J50" s="45" t="str">
        <f>IFERROR('DON''T DELETE!'!T74,"")</f>
        <v/>
      </c>
      <c r="K50" s="45" t="str">
        <f>IFERROR('DON''T DELETE!'!U74,"")</f>
        <v/>
      </c>
      <c r="L50" s="45" t="str">
        <f>IFERROR('DON''T DELETE!'!V74,"")</f>
        <v/>
      </c>
    </row>
    <row r="51" spans="2:12">
      <c r="B51" s="45" t="str">
        <f>IFERROR('DON''T DELETE!'!N75,"")</f>
        <v/>
      </c>
      <c r="C51" s="45" t="str">
        <f>IFERROR('DON''T DELETE!'!O75,"")</f>
        <v/>
      </c>
      <c r="D51" s="45" t="str">
        <f>IFERROR('DON''T DELETE!'!P75,"")</f>
        <v/>
      </c>
      <c r="E51" s="50"/>
      <c r="F51" s="45" t="str">
        <f>IFERROR('DON''T DELETE!'!Q75,"")</f>
        <v/>
      </c>
      <c r="G51" s="45" t="str">
        <f>IFERROR('DON''T DELETE!'!R75,"")</f>
        <v/>
      </c>
      <c r="H51" s="45" t="str">
        <f>IFERROR('DON''T DELETE!'!S75,"")</f>
        <v/>
      </c>
      <c r="I51" s="50"/>
      <c r="J51" s="45" t="str">
        <f>IFERROR('DON''T DELETE!'!T75,"")</f>
        <v/>
      </c>
      <c r="K51" s="45" t="str">
        <f>IFERROR('DON''T DELETE!'!U75,"")</f>
        <v/>
      </c>
      <c r="L51" s="45" t="str">
        <f>IFERROR('DON''T DELETE!'!V75,"")</f>
        <v/>
      </c>
    </row>
    <row r="52" spans="2:12">
      <c r="B52" s="45" t="str">
        <f>IFERROR('DON''T DELETE!'!N76,"")</f>
        <v/>
      </c>
      <c r="C52" s="45" t="str">
        <f>IFERROR('DON''T DELETE!'!O76,"")</f>
        <v/>
      </c>
      <c r="D52" s="45" t="str">
        <f>IFERROR('DON''T DELETE!'!P76,"")</f>
        <v/>
      </c>
      <c r="E52" s="50"/>
      <c r="F52" s="45" t="str">
        <f>IFERROR('DON''T DELETE!'!Q76,"")</f>
        <v/>
      </c>
      <c r="G52" s="45" t="str">
        <f>IFERROR('DON''T DELETE!'!R76,"")</f>
        <v/>
      </c>
      <c r="H52" s="45" t="str">
        <f>IFERROR('DON''T DELETE!'!S76,"")</f>
        <v/>
      </c>
      <c r="I52" s="50"/>
      <c r="J52" s="45" t="str">
        <f>IFERROR('DON''T DELETE!'!T76,"")</f>
        <v/>
      </c>
      <c r="K52" s="45" t="str">
        <f>IFERROR('DON''T DELETE!'!U76,"")</f>
        <v/>
      </c>
      <c r="L52" s="45" t="str">
        <f>IFERROR('DON''T DELETE!'!V76,"")</f>
        <v/>
      </c>
    </row>
    <row r="53" spans="2:12">
      <c r="B53" s="45" t="str">
        <f>IFERROR('DON''T DELETE!'!N77,"")</f>
        <v/>
      </c>
      <c r="C53" s="45" t="str">
        <f>IFERROR('DON''T DELETE!'!O77,"")</f>
        <v/>
      </c>
      <c r="D53" s="45" t="str">
        <f>IFERROR('DON''T DELETE!'!P77,"")</f>
        <v/>
      </c>
      <c r="E53" s="50"/>
      <c r="F53" s="45" t="str">
        <f>IFERROR('DON''T DELETE!'!Q77,"")</f>
        <v/>
      </c>
      <c r="G53" s="45" t="str">
        <f>IFERROR('DON''T DELETE!'!R77,"")</f>
        <v/>
      </c>
      <c r="H53" s="45" t="str">
        <f>IFERROR('DON''T DELETE!'!S77,"")</f>
        <v/>
      </c>
      <c r="I53" s="50"/>
      <c r="J53" s="45" t="str">
        <f>IFERROR('DON''T DELETE!'!T77,"")</f>
        <v/>
      </c>
      <c r="K53" s="45" t="str">
        <f>IFERROR('DON''T DELETE!'!U77,"")</f>
        <v/>
      </c>
      <c r="L53" s="45" t="str">
        <f>IFERROR('DON''T DELETE!'!V77,"")</f>
        <v/>
      </c>
    </row>
    <row r="54" spans="2:12">
      <c r="B54" s="45" t="str">
        <f>IFERROR('DON''T DELETE!'!N78,"")</f>
        <v/>
      </c>
      <c r="C54" s="45" t="str">
        <f>IFERROR('DON''T DELETE!'!O78,"")</f>
        <v/>
      </c>
      <c r="D54" s="45" t="str">
        <f>IFERROR('DON''T DELETE!'!P78,"")</f>
        <v/>
      </c>
      <c r="E54" s="50"/>
      <c r="F54" s="45" t="str">
        <f>IFERROR('DON''T DELETE!'!Q78,"")</f>
        <v/>
      </c>
      <c r="G54" s="45" t="str">
        <f>IFERROR('DON''T DELETE!'!R78,"")</f>
        <v/>
      </c>
      <c r="H54" s="45" t="str">
        <f>IFERROR('DON''T DELETE!'!S78,"")</f>
        <v/>
      </c>
      <c r="I54" s="50"/>
      <c r="J54" s="45" t="str">
        <f>IFERROR('DON''T DELETE!'!T78,"")</f>
        <v/>
      </c>
      <c r="K54" s="45" t="str">
        <f>IFERROR('DON''T DELETE!'!U78,"")</f>
        <v/>
      </c>
      <c r="L54" s="45" t="str">
        <f>IFERROR('DON''T DELETE!'!V78,"")</f>
        <v/>
      </c>
    </row>
    <row r="55" spans="2:12">
      <c r="B55" s="45" t="str">
        <f>IFERROR('DON''T DELETE!'!N79,"")</f>
        <v/>
      </c>
      <c r="C55" s="45" t="str">
        <f>IFERROR('DON''T DELETE!'!O79,"")</f>
        <v/>
      </c>
      <c r="D55" s="45" t="str">
        <f>IFERROR('DON''T DELETE!'!P79,"")</f>
        <v/>
      </c>
      <c r="E55" s="50"/>
      <c r="F55" s="45" t="str">
        <f>IFERROR('DON''T DELETE!'!Q79,"")</f>
        <v/>
      </c>
      <c r="G55" s="45" t="str">
        <f>IFERROR('DON''T DELETE!'!R79,"")</f>
        <v/>
      </c>
      <c r="H55" s="45" t="str">
        <f>IFERROR('DON''T DELETE!'!S79,"")</f>
        <v/>
      </c>
      <c r="I55" s="50"/>
      <c r="J55" s="45" t="str">
        <f>IFERROR('DON''T DELETE!'!T79,"")</f>
        <v/>
      </c>
      <c r="K55" s="45" t="str">
        <f>IFERROR('DON''T DELETE!'!U79,"")</f>
        <v/>
      </c>
      <c r="L55" s="45" t="str">
        <f>IFERROR('DON''T DELETE!'!V79,"")</f>
        <v/>
      </c>
    </row>
    <row r="56" spans="2:12">
      <c r="B56" s="45" t="str">
        <f>IFERROR('DON''T DELETE!'!N80,"")</f>
        <v/>
      </c>
      <c r="C56" s="45" t="str">
        <f>IFERROR('DON''T DELETE!'!O80,"")</f>
        <v/>
      </c>
      <c r="D56" s="45" t="str">
        <f>IFERROR('DON''T DELETE!'!P80,"")</f>
        <v/>
      </c>
      <c r="E56" s="50"/>
      <c r="F56" s="45" t="str">
        <f>IFERROR('DON''T DELETE!'!Q80,"")</f>
        <v/>
      </c>
      <c r="G56" s="45" t="str">
        <f>IFERROR('DON''T DELETE!'!R80,"")</f>
        <v/>
      </c>
      <c r="H56" s="45" t="str">
        <f>IFERROR('DON''T DELETE!'!S80,"")</f>
        <v/>
      </c>
      <c r="I56" s="50"/>
      <c r="J56" s="45" t="str">
        <f>IFERROR('DON''T DELETE!'!T80,"")</f>
        <v/>
      </c>
      <c r="K56" s="45" t="str">
        <f>IFERROR('DON''T DELETE!'!U80,"")</f>
        <v/>
      </c>
      <c r="L56" s="45" t="str">
        <f>IFERROR('DON''T DELETE!'!V80,"")</f>
        <v/>
      </c>
    </row>
    <row r="57" spans="2:12">
      <c r="B57" s="45" t="str">
        <f>IFERROR('DON''T DELETE!'!N81,"")</f>
        <v/>
      </c>
      <c r="C57" s="45" t="str">
        <f>IFERROR('DON''T DELETE!'!O81,"")</f>
        <v/>
      </c>
      <c r="D57" s="45" t="str">
        <f>IFERROR('DON''T DELETE!'!P81,"")</f>
        <v/>
      </c>
      <c r="E57" s="50"/>
      <c r="F57" s="45" t="str">
        <f>IFERROR('DON''T DELETE!'!Q81,"")</f>
        <v/>
      </c>
      <c r="G57" s="45" t="str">
        <f>IFERROR('DON''T DELETE!'!R81,"")</f>
        <v/>
      </c>
      <c r="H57" s="45" t="str">
        <f>IFERROR('DON''T DELETE!'!S81,"")</f>
        <v/>
      </c>
      <c r="I57" s="50"/>
      <c r="J57" s="45" t="str">
        <f>IFERROR('DON''T DELETE!'!T81,"")</f>
        <v/>
      </c>
      <c r="K57" s="45" t="str">
        <f>IFERROR('DON''T DELETE!'!U81,"")</f>
        <v/>
      </c>
      <c r="L57" s="45" t="str">
        <f>IFERROR('DON''T DELETE!'!V81,"")</f>
        <v/>
      </c>
    </row>
    <row r="58" spans="2:12">
      <c r="B58" s="45" t="str">
        <f>IFERROR('DON''T DELETE!'!N82,"")</f>
        <v/>
      </c>
      <c r="C58" s="45" t="str">
        <f>IFERROR('DON''T DELETE!'!O82,"")</f>
        <v/>
      </c>
      <c r="D58" s="45" t="str">
        <f>IFERROR('DON''T DELETE!'!P82,"")</f>
        <v/>
      </c>
      <c r="E58" s="50"/>
      <c r="F58" s="45" t="str">
        <f>IFERROR('DON''T DELETE!'!Q82,"")</f>
        <v/>
      </c>
      <c r="G58" s="45" t="str">
        <f>IFERROR('DON''T DELETE!'!R82,"")</f>
        <v/>
      </c>
      <c r="H58" s="45" t="str">
        <f>IFERROR('DON''T DELETE!'!S82,"")</f>
        <v/>
      </c>
      <c r="I58" s="50"/>
      <c r="J58" s="45" t="str">
        <f>IFERROR('DON''T DELETE!'!T82,"")</f>
        <v/>
      </c>
      <c r="K58" s="45" t="str">
        <f>IFERROR('DON''T DELETE!'!U82,"")</f>
        <v/>
      </c>
      <c r="L58" s="45" t="str">
        <f>IFERROR('DON''T DELETE!'!V82,"")</f>
        <v/>
      </c>
    </row>
    <row r="59" spans="2:12">
      <c r="B59" s="45" t="str">
        <f>IFERROR('DON''T DELETE!'!N83,"")</f>
        <v/>
      </c>
      <c r="C59" s="45" t="str">
        <f>IFERROR('DON''T DELETE!'!O83,"")</f>
        <v/>
      </c>
      <c r="D59" s="45" t="str">
        <f>IFERROR('DON''T DELETE!'!P83,"")</f>
        <v/>
      </c>
      <c r="E59" s="50"/>
      <c r="F59" s="45" t="str">
        <f>IFERROR('DON''T DELETE!'!Q83,"")</f>
        <v/>
      </c>
      <c r="G59" s="45" t="str">
        <f>IFERROR('DON''T DELETE!'!R83,"")</f>
        <v/>
      </c>
      <c r="H59" s="45" t="str">
        <f>IFERROR('DON''T DELETE!'!S83,"")</f>
        <v/>
      </c>
      <c r="I59" s="50"/>
      <c r="J59" s="45" t="str">
        <f>IFERROR('DON''T DELETE!'!T83,"")</f>
        <v/>
      </c>
      <c r="K59" s="45" t="str">
        <f>IFERROR('DON''T DELETE!'!U83,"")</f>
        <v/>
      </c>
      <c r="L59" s="45" t="str">
        <f>IFERROR('DON''T DELETE!'!V83,"")</f>
        <v/>
      </c>
    </row>
    <row r="60" spans="2:12">
      <c r="B60" s="45" t="str">
        <f>IFERROR('DON''T DELETE!'!N84,"")</f>
        <v/>
      </c>
      <c r="C60" s="45" t="str">
        <f>IFERROR('DON''T DELETE!'!O84,"")</f>
        <v/>
      </c>
      <c r="D60" s="45" t="str">
        <f>IFERROR('DON''T DELETE!'!P84,"")</f>
        <v/>
      </c>
      <c r="E60" s="50"/>
      <c r="F60" s="45" t="str">
        <f>IFERROR('DON''T DELETE!'!Q84,"")</f>
        <v/>
      </c>
      <c r="G60" s="45" t="str">
        <f>IFERROR('DON''T DELETE!'!R84,"")</f>
        <v/>
      </c>
      <c r="H60" s="45" t="str">
        <f>IFERROR('DON''T DELETE!'!S84,"")</f>
        <v/>
      </c>
      <c r="I60" s="50"/>
      <c r="J60" s="45" t="str">
        <f>IFERROR('DON''T DELETE!'!T84,"")</f>
        <v/>
      </c>
      <c r="K60" s="45" t="str">
        <f>IFERROR('DON''T DELETE!'!U84,"")</f>
        <v/>
      </c>
      <c r="L60" s="45" t="str">
        <f>IFERROR('DON''T DELETE!'!V84,"")</f>
        <v/>
      </c>
    </row>
    <row r="61" spans="2:12">
      <c r="B61" s="45" t="str">
        <f>IFERROR('DON''T DELETE!'!N85,"")</f>
        <v/>
      </c>
      <c r="C61" s="45" t="str">
        <f>IFERROR('DON''T DELETE!'!O85,"")</f>
        <v/>
      </c>
      <c r="D61" s="45" t="str">
        <f>IFERROR('DON''T DELETE!'!P85,"")</f>
        <v/>
      </c>
      <c r="E61" s="50"/>
      <c r="F61" s="45" t="str">
        <f>IFERROR('DON''T DELETE!'!Q85,"")</f>
        <v/>
      </c>
      <c r="G61" s="45" t="str">
        <f>IFERROR('DON''T DELETE!'!R85,"")</f>
        <v/>
      </c>
      <c r="H61" s="45" t="str">
        <f>IFERROR('DON''T DELETE!'!S85,"")</f>
        <v/>
      </c>
      <c r="I61" s="50"/>
      <c r="J61" s="45" t="str">
        <f>IFERROR('DON''T DELETE!'!T85,"")</f>
        <v/>
      </c>
      <c r="K61" s="45" t="str">
        <f>IFERROR('DON''T DELETE!'!U85,"")</f>
        <v/>
      </c>
      <c r="L61" s="45" t="str">
        <f>IFERROR('DON''T DELETE!'!V85,"")</f>
        <v/>
      </c>
    </row>
    <row r="62" spans="2:12">
      <c r="B62" s="45" t="str">
        <f>IFERROR('DON''T DELETE!'!N86,"")</f>
        <v/>
      </c>
      <c r="C62" s="45" t="str">
        <f>IFERROR('DON''T DELETE!'!O86,"")</f>
        <v/>
      </c>
      <c r="D62" s="45" t="str">
        <f>IFERROR('DON''T DELETE!'!P86,"")</f>
        <v/>
      </c>
      <c r="E62" s="50"/>
      <c r="F62" s="45" t="str">
        <f>IFERROR('DON''T DELETE!'!Q86,"")</f>
        <v/>
      </c>
      <c r="G62" s="45" t="str">
        <f>IFERROR('DON''T DELETE!'!R86,"")</f>
        <v/>
      </c>
      <c r="H62" s="45" t="str">
        <f>IFERROR('DON''T DELETE!'!S86,"")</f>
        <v/>
      </c>
      <c r="I62" s="50"/>
      <c r="J62" s="45" t="str">
        <f>IFERROR('DON''T DELETE!'!T86,"")</f>
        <v/>
      </c>
      <c r="K62" s="45" t="str">
        <f>IFERROR('DON''T DELETE!'!U86,"")</f>
        <v/>
      </c>
      <c r="L62" s="45" t="str">
        <f>IFERROR('DON''T DELETE!'!V86,"")</f>
        <v/>
      </c>
    </row>
    <row r="63" spans="2:12">
      <c r="B63" s="45" t="str">
        <f>IFERROR('DON''T DELETE!'!N87,"")</f>
        <v/>
      </c>
      <c r="C63" s="45" t="str">
        <f>IFERROR('DON''T DELETE!'!O87,"")</f>
        <v/>
      </c>
      <c r="D63" s="45" t="str">
        <f>IFERROR('DON''T DELETE!'!P87,"")</f>
        <v/>
      </c>
      <c r="E63" s="50"/>
      <c r="F63" s="45" t="str">
        <f>IFERROR('DON''T DELETE!'!Q87,"")</f>
        <v/>
      </c>
      <c r="G63" s="45" t="str">
        <f>IFERROR('DON''T DELETE!'!R87,"")</f>
        <v/>
      </c>
      <c r="H63" s="45" t="str">
        <f>IFERROR('DON''T DELETE!'!S87,"")</f>
        <v/>
      </c>
      <c r="I63" s="50"/>
      <c r="J63" s="45" t="str">
        <f>IFERROR('DON''T DELETE!'!T87,"")</f>
        <v/>
      </c>
      <c r="K63" s="45" t="str">
        <f>IFERROR('DON''T DELETE!'!U87,"")</f>
        <v/>
      </c>
      <c r="L63" s="45" t="str">
        <f>IFERROR('DON''T DELETE!'!V87,"")</f>
        <v/>
      </c>
    </row>
    <row r="64" spans="2:12">
      <c r="B64" s="45" t="str">
        <f>IFERROR('DON''T DELETE!'!N88,"")</f>
        <v/>
      </c>
      <c r="C64" s="45" t="str">
        <f>IFERROR('DON''T DELETE!'!O88,"")</f>
        <v/>
      </c>
      <c r="D64" s="45" t="str">
        <f>IFERROR('DON''T DELETE!'!P88,"")</f>
        <v/>
      </c>
      <c r="E64" s="50"/>
      <c r="F64" s="45" t="str">
        <f>IFERROR('DON''T DELETE!'!Q88,"")</f>
        <v/>
      </c>
      <c r="G64" s="45" t="str">
        <f>IFERROR('DON''T DELETE!'!R88,"")</f>
        <v/>
      </c>
      <c r="H64" s="45" t="str">
        <f>IFERROR('DON''T DELETE!'!S88,"")</f>
        <v/>
      </c>
      <c r="I64" s="50"/>
      <c r="J64" s="45" t="str">
        <f>IFERROR('DON''T DELETE!'!T88,"")</f>
        <v/>
      </c>
      <c r="K64" s="45" t="str">
        <f>IFERROR('DON''T DELETE!'!U88,"")</f>
        <v/>
      </c>
      <c r="L64" s="45" t="str">
        <f>IFERROR('DON''T DELETE!'!V88,"")</f>
        <v/>
      </c>
    </row>
    <row r="65" spans="2:12">
      <c r="B65" s="45" t="str">
        <f>IFERROR('DON''T DELETE!'!N89,"")</f>
        <v/>
      </c>
      <c r="C65" s="45" t="str">
        <f>IFERROR('DON''T DELETE!'!O89,"")</f>
        <v/>
      </c>
      <c r="D65" s="45" t="str">
        <f>IFERROR('DON''T DELETE!'!P89,"")</f>
        <v/>
      </c>
      <c r="E65" s="50"/>
      <c r="F65" s="45" t="str">
        <f>IFERROR('DON''T DELETE!'!Q89,"")</f>
        <v/>
      </c>
      <c r="G65" s="45" t="str">
        <f>IFERROR('DON''T DELETE!'!R89,"")</f>
        <v/>
      </c>
      <c r="H65" s="45" t="str">
        <f>IFERROR('DON''T DELETE!'!S89,"")</f>
        <v/>
      </c>
      <c r="I65" s="50"/>
      <c r="J65" s="45" t="str">
        <f>IFERROR('DON''T DELETE!'!T89,"")</f>
        <v/>
      </c>
      <c r="K65" s="45" t="str">
        <f>IFERROR('DON''T DELETE!'!U89,"")</f>
        <v/>
      </c>
      <c r="L65" s="45" t="str">
        <f>IFERROR('DON''T DELETE!'!V89,"")</f>
        <v/>
      </c>
    </row>
    <row r="66" spans="2:12">
      <c r="B66" s="45" t="str">
        <f>IFERROR('DON''T DELETE!'!N90,"")</f>
        <v/>
      </c>
      <c r="C66" s="45" t="str">
        <f>IFERROR('DON''T DELETE!'!O90,"")</f>
        <v/>
      </c>
      <c r="D66" s="45" t="str">
        <f>IFERROR('DON''T DELETE!'!P90,"")</f>
        <v/>
      </c>
      <c r="E66" s="50"/>
      <c r="F66" s="45" t="str">
        <f>IFERROR('DON''T DELETE!'!Q90,"")</f>
        <v/>
      </c>
      <c r="G66" s="45" t="str">
        <f>IFERROR('DON''T DELETE!'!R90,"")</f>
        <v/>
      </c>
      <c r="H66" s="45" t="str">
        <f>IFERROR('DON''T DELETE!'!S90,"")</f>
        <v/>
      </c>
      <c r="I66" s="50"/>
      <c r="J66" s="45" t="str">
        <f>IFERROR('DON''T DELETE!'!T90,"")</f>
        <v/>
      </c>
      <c r="K66" s="45" t="str">
        <f>IFERROR('DON''T DELETE!'!U90,"")</f>
        <v/>
      </c>
      <c r="L66" s="45" t="str">
        <f>IFERROR('DON''T DELETE!'!V90,"")</f>
        <v/>
      </c>
    </row>
    <row r="67" spans="2:12">
      <c r="B67" s="45" t="str">
        <f>IFERROR('DON''T DELETE!'!N91,"")</f>
        <v/>
      </c>
      <c r="C67" s="45" t="str">
        <f>IFERROR('DON''T DELETE!'!O91,"")</f>
        <v/>
      </c>
      <c r="D67" s="45" t="str">
        <f>IFERROR('DON''T DELETE!'!P91,"")</f>
        <v/>
      </c>
      <c r="E67" s="50"/>
      <c r="F67" s="45" t="str">
        <f>IFERROR('DON''T DELETE!'!Q91,"")</f>
        <v/>
      </c>
      <c r="G67" s="45" t="str">
        <f>IFERROR('DON''T DELETE!'!R91,"")</f>
        <v/>
      </c>
      <c r="H67" s="45" t="str">
        <f>IFERROR('DON''T DELETE!'!S91,"")</f>
        <v/>
      </c>
      <c r="I67" s="50"/>
      <c r="J67" s="45" t="str">
        <f>IFERROR('DON''T DELETE!'!T91,"")</f>
        <v/>
      </c>
      <c r="K67" s="45" t="str">
        <f>IFERROR('DON''T DELETE!'!U91,"")</f>
        <v/>
      </c>
      <c r="L67" s="45" t="str">
        <f>IFERROR('DON''T DELETE!'!V91,"")</f>
        <v/>
      </c>
    </row>
    <row r="68" spans="2:12">
      <c r="B68" s="45" t="str">
        <f>IFERROR('DON''T DELETE!'!N92,"")</f>
        <v/>
      </c>
      <c r="C68" s="45" t="str">
        <f>IFERROR('DON''T DELETE!'!O92,"")</f>
        <v/>
      </c>
      <c r="D68" s="45" t="str">
        <f>IFERROR('DON''T DELETE!'!P92,"")</f>
        <v/>
      </c>
      <c r="E68" s="50"/>
      <c r="F68" s="45" t="str">
        <f>IFERROR('DON''T DELETE!'!Q92,"")</f>
        <v/>
      </c>
      <c r="G68" s="45" t="str">
        <f>IFERROR('DON''T DELETE!'!R92,"")</f>
        <v/>
      </c>
      <c r="H68" s="45" t="str">
        <f>IFERROR('DON''T DELETE!'!S92,"")</f>
        <v/>
      </c>
      <c r="I68" s="50"/>
      <c r="J68" s="45" t="str">
        <f>IFERROR('DON''T DELETE!'!T92,"")</f>
        <v/>
      </c>
      <c r="K68" s="45" t="str">
        <f>IFERROR('DON''T DELETE!'!U92,"")</f>
        <v/>
      </c>
      <c r="L68" s="45" t="str">
        <f>IFERROR('DON''T DELETE!'!V92,"")</f>
        <v/>
      </c>
    </row>
    <row r="69" spans="2:12">
      <c r="B69" s="45" t="str">
        <f>IFERROR('DON''T DELETE!'!N93,"")</f>
        <v/>
      </c>
      <c r="C69" s="45" t="str">
        <f>IFERROR('DON''T DELETE!'!O93,"")</f>
        <v/>
      </c>
      <c r="D69" s="45" t="str">
        <f>IFERROR('DON''T DELETE!'!P93,"")</f>
        <v/>
      </c>
      <c r="E69" s="50"/>
      <c r="F69" s="45" t="str">
        <f>IFERROR('DON''T DELETE!'!Q93,"")</f>
        <v/>
      </c>
      <c r="G69" s="45" t="str">
        <f>IFERROR('DON''T DELETE!'!R93,"")</f>
        <v/>
      </c>
      <c r="H69" s="45" t="str">
        <f>IFERROR('DON''T DELETE!'!S93,"")</f>
        <v/>
      </c>
      <c r="I69" s="50"/>
      <c r="J69" s="45" t="str">
        <f>IFERROR('DON''T DELETE!'!T93,"")</f>
        <v/>
      </c>
      <c r="K69" s="45" t="str">
        <f>IFERROR('DON''T DELETE!'!U93,"")</f>
        <v/>
      </c>
      <c r="L69" s="45" t="str">
        <f>IFERROR('DON''T DELETE!'!V93,"")</f>
        <v/>
      </c>
    </row>
    <row r="70" spans="2:12">
      <c r="B70" s="45" t="str">
        <f>IFERROR('DON''T DELETE!'!N94,"")</f>
        <v/>
      </c>
      <c r="C70" s="45" t="str">
        <f>IFERROR('DON''T DELETE!'!O94,"")</f>
        <v/>
      </c>
      <c r="D70" s="45" t="str">
        <f>IFERROR('DON''T DELETE!'!P94,"")</f>
        <v/>
      </c>
      <c r="E70" s="50"/>
      <c r="F70" s="45" t="str">
        <f>IFERROR('DON''T DELETE!'!Q94,"")</f>
        <v/>
      </c>
      <c r="G70" s="45" t="str">
        <f>IFERROR('DON''T DELETE!'!R94,"")</f>
        <v/>
      </c>
      <c r="H70" s="45" t="str">
        <f>IFERROR('DON''T DELETE!'!S94,"")</f>
        <v/>
      </c>
      <c r="I70" s="50"/>
      <c r="J70" s="45" t="str">
        <f>IFERROR('DON''T DELETE!'!T94,"")</f>
        <v/>
      </c>
      <c r="K70" s="45" t="str">
        <f>IFERROR('DON''T DELETE!'!U94,"")</f>
        <v/>
      </c>
      <c r="L70" s="45" t="str">
        <f>IFERROR('DON''T DELETE!'!V94,"")</f>
        <v/>
      </c>
    </row>
    <row r="71" spans="2:12">
      <c r="B71" s="45" t="str">
        <f>IFERROR('DON''T DELETE!'!N95,"")</f>
        <v/>
      </c>
      <c r="C71" s="45" t="str">
        <f>IFERROR('DON''T DELETE!'!O95,"")</f>
        <v/>
      </c>
      <c r="D71" s="45" t="str">
        <f>IFERROR('DON''T DELETE!'!P95,"")</f>
        <v/>
      </c>
      <c r="E71" s="50"/>
      <c r="F71" s="45" t="str">
        <f>IFERROR('DON''T DELETE!'!Q95,"")</f>
        <v/>
      </c>
      <c r="G71" s="45" t="str">
        <f>IFERROR('DON''T DELETE!'!R95,"")</f>
        <v/>
      </c>
      <c r="H71" s="45" t="str">
        <f>IFERROR('DON''T DELETE!'!S95,"")</f>
        <v/>
      </c>
      <c r="I71" s="50"/>
      <c r="J71" s="45" t="str">
        <f>IFERROR('DON''T DELETE!'!T95,"")</f>
        <v/>
      </c>
      <c r="K71" s="45" t="str">
        <f>IFERROR('DON''T DELETE!'!U95,"")</f>
        <v/>
      </c>
      <c r="L71" s="45" t="str">
        <f>IFERROR('DON''T DELETE!'!V95,"")</f>
        <v/>
      </c>
    </row>
    <row r="72" spans="2:12">
      <c r="B72" s="45" t="str">
        <f>IFERROR('DON''T DELETE!'!N96,"")</f>
        <v/>
      </c>
      <c r="C72" s="45" t="str">
        <f>IFERROR('DON''T DELETE!'!O96,"")</f>
        <v/>
      </c>
      <c r="D72" s="45" t="str">
        <f>IFERROR('DON''T DELETE!'!P96,"")</f>
        <v/>
      </c>
      <c r="E72" s="50"/>
      <c r="F72" s="45" t="str">
        <f>IFERROR('DON''T DELETE!'!Q96,"")</f>
        <v/>
      </c>
      <c r="G72" s="45" t="str">
        <f>IFERROR('DON''T DELETE!'!R96,"")</f>
        <v/>
      </c>
      <c r="H72" s="45" t="str">
        <f>IFERROR('DON''T DELETE!'!S96,"")</f>
        <v/>
      </c>
      <c r="I72" s="50"/>
      <c r="J72" s="45" t="str">
        <f>IFERROR('DON''T DELETE!'!T96,"")</f>
        <v/>
      </c>
      <c r="K72" s="45" t="str">
        <f>IFERROR('DON''T DELETE!'!U96,"")</f>
        <v/>
      </c>
      <c r="L72" s="45" t="str">
        <f>IFERROR('DON''T DELETE!'!V96,"")</f>
        <v/>
      </c>
    </row>
    <row r="73" spans="2:12">
      <c r="B73" s="45" t="str">
        <f>IFERROR('DON''T DELETE!'!N97,"")</f>
        <v/>
      </c>
      <c r="C73" s="45" t="str">
        <f>IFERROR('DON''T DELETE!'!O97,"")</f>
        <v/>
      </c>
      <c r="D73" s="45" t="str">
        <f>IFERROR('DON''T DELETE!'!P97,"")</f>
        <v/>
      </c>
      <c r="E73" s="50"/>
      <c r="F73" s="45" t="str">
        <f>IFERROR('DON''T DELETE!'!Q97,"")</f>
        <v/>
      </c>
      <c r="G73" s="45" t="str">
        <f>IFERROR('DON''T DELETE!'!R97,"")</f>
        <v/>
      </c>
      <c r="H73" s="45" t="str">
        <f>IFERROR('DON''T DELETE!'!S97,"")</f>
        <v/>
      </c>
      <c r="I73" s="50"/>
      <c r="J73" s="45" t="str">
        <f>IFERROR('DON''T DELETE!'!T97,"")</f>
        <v/>
      </c>
      <c r="K73" s="45" t="str">
        <f>IFERROR('DON''T DELETE!'!U97,"")</f>
        <v/>
      </c>
      <c r="L73" s="45" t="str">
        <f>IFERROR('DON''T DELETE!'!V97,"")</f>
        <v/>
      </c>
    </row>
    <row r="74" spans="2:12">
      <c r="B74" s="45" t="str">
        <f>IFERROR('DON''T DELETE!'!N98,"")</f>
        <v/>
      </c>
      <c r="C74" s="45" t="str">
        <f>IFERROR('DON''T DELETE!'!O98,"")</f>
        <v/>
      </c>
      <c r="D74" s="45" t="str">
        <f>IFERROR('DON''T DELETE!'!P98,"")</f>
        <v/>
      </c>
      <c r="E74" s="50"/>
      <c r="F74" s="45" t="str">
        <f>IFERROR('DON''T DELETE!'!Q98,"")</f>
        <v/>
      </c>
      <c r="G74" s="45" t="str">
        <f>IFERROR('DON''T DELETE!'!R98,"")</f>
        <v/>
      </c>
      <c r="H74" s="45" t="str">
        <f>IFERROR('DON''T DELETE!'!S98,"")</f>
        <v/>
      </c>
      <c r="I74" s="50"/>
      <c r="J74" s="45" t="str">
        <f>IFERROR('DON''T DELETE!'!T98,"")</f>
        <v/>
      </c>
      <c r="K74" s="45" t="str">
        <f>IFERROR('DON''T DELETE!'!U98,"")</f>
        <v/>
      </c>
      <c r="L74" s="45" t="str">
        <f>IFERROR('DON''T DELETE!'!V98,"")</f>
        <v/>
      </c>
    </row>
    <row r="75" spans="2:12">
      <c r="B75" s="45" t="str">
        <f>IFERROR('DON''T DELETE!'!N99,"")</f>
        <v/>
      </c>
      <c r="C75" s="45" t="str">
        <f>IFERROR('DON''T DELETE!'!O99,"")</f>
        <v/>
      </c>
      <c r="D75" s="45" t="str">
        <f>IFERROR('DON''T DELETE!'!P99,"")</f>
        <v/>
      </c>
      <c r="E75" s="50"/>
      <c r="F75" s="45" t="str">
        <f>IFERROR('DON''T DELETE!'!Q99,"")</f>
        <v/>
      </c>
      <c r="G75" s="45" t="str">
        <f>IFERROR('DON''T DELETE!'!R99,"")</f>
        <v/>
      </c>
      <c r="H75" s="45" t="str">
        <f>IFERROR('DON''T DELETE!'!S99,"")</f>
        <v/>
      </c>
      <c r="I75" s="50"/>
      <c r="J75" s="45" t="str">
        <f>IFERROR('DON''T DELETE!'!T99,"")</f>
        <v/>
      </c>
      <c r="K75" s="45" t="str">
        <f>IFERROR('DON''T DELETE!'!U99,"")</f>
        <v/>
      </c>
      <c r="L75" s="45" t="str">
        <f>IFERROR('DON''T DELETE!'!V99,"")</f>
        <v/>
      </c>
    </row>
    <row r="76" spans="2:12">
      <c r="B76" s="45" t="str">
        <f>IFERROR('DON''T DELETE!'!N100,"")</f>
        <v/>
      </c>
      <c r="C76" s="45" t="str">
        <f>IFERROR('DON''T DELETE!'!O100,"")</f>
        <v/>
      </c>
      <c r="D76" s="45" t="str">
        <f>IFERROR('DON''T DELETE!'!P100,"")</f>
        <v/>
      </c>
      <c r="E76" s="50"/>
      <c r="F76" s="45" t="str">
        <f>IFERROR('DON''T DELETE!'!Q100,"")</f>
        <v/>
      </c>
      <c r="G76" s="45" t="str">
        <f>IFERROR('DON''T DELETE!'!R100,"")</f>
        <v/>
      </c>
      <c r="H76" s="45" t="str">
        <f>IFERROR('DON''T DELETE!'!S100,"")</f>
        <v/>
      </c>
      <c r="I76" s="50"/>
      <c r="J76" s="45" t="str">
        <f>IFERROR('DON''T DELETE!'!T100,"")</f>
        <v/>
      </c>
      <c r="K76" s="45" t="str">
        <f>IFERROR('DON''T DELETE!'!U100,"")</f>
        <v/>
      </c>
      <c r="L76" s="45" t="str">
        <f>IFERROR('DON''T DELETE!'!V100,"")</f>
        <v/>
      </c>
    </row>
    <row r="77" spans="2:12">
      <c r="B77" s="45" t="str">
        <f>IFERROR('DON''T DELETE!'!N101,"")</f>
        <v/>
      </c>
      <c r="C77" s="45" t="str">
        <f>IFERROR('DON''T DELETE!'!O101,"")</f>
        <v/>
      </c>
      <c r="D77" s="45" t="str">
        <f>IFERROR('DON''T DELETE!'!P101,"")</f>
        <v/>
      </c>
      <c r="E77" s="50"/>
      <c r="F77" s="45" t="str">
        <f>IFERROR('DON''T DELETE!'!Q101,"")</f>
        <v/>
      </c>
      <c r="G77" s="45" t="str">
        <f>IFERROR('DON''T DELETE!'!R101,"")</f>
        <v/>
      </c>
      <c r="H77" s="45" t="str">
        <f>IFERROR('DON''T DELETE!'!S101,"")</f>
        <v/>
      </c>
      <c r="I77" s="50"/>
      <c r="J77" s="45" t="str">
        <f>IFERROR('DON''T DELETE!'!T101,"")</f>
        <v/>
      </c>
      <c r="K77" s="45" t="str">
        <f>IFERROR('DON''T DELETE!'!U101,"")</f>
        <v/>
      </c>
      <c r="L77" s="45" t="str">
        <f>IFERROR('DON''T DELETE!'!V101,"")</f>
        <v/>
      </c>
    </row>
    <row r="78" spans="2:12">
      <c r="B78" s="45" t="str">
        <f>IFERROR('DON''T DELETE!'!N102,"")</f>
        <v/>
      </c>
      <c r="C78" s="45" t="str">
        <f>IFERROR('DON''T DELETE!'!O102,"")</f>
        <v/>
      </c>
      <c r="D78" s="45" t="str">
        <f>IFERROR('DON''T DELETE!'!P102,"")</f>
        <v/>
      </c>
      <c r="E78" s="50"/>
      <c r="F78" s="45" t="str">
        <f>IFERROR('DON''T DELETE!'!Q102,"")</f>
        <v/>
      </c>
      <c r="G78" s="45" t="str">
        <f>IFERROR('DON''T DELETE!'!R102,"")</f>
        <v/>
      </c>
      <c r="H78" s="45" t="str">
        <f>IFERROR('DON''T DELETE!'!S102,"")</f>
        <v/>
      </c>
      <c r="I78" s="50"/>
      <c r="J78" s="45" t="str">
        <f>IFERROR('DON''T DELETE!'!T102,"")</f>
        <v/>
      </c>
      <c r="K78" s="45" t="str">
        <f>IFERROR('DON''T DELETE!'!U102,"")</f>
        <v/>
      </c>
      <c r="L78" s="45" t="str">
        <f>IFERROR('DON''T DELETE!'!V102,"")</f>
        <v/>
      </c>
    </row>
    <row r="79" spans="2:12">
      <c r="B79" s="45" t="str">
        <f>IFERROR('DON''T DELETE!'!N103,"")</f>
        <v/>
      </c>
      <c r="C79" s="45" t="str">
        <f>IFERROR('DON''T DELETE!'!O103,"")</f>
        <v/>
      </c>
      <c r="D79" s="45" t="str">
        <f>IFERROR('DON''T DELETE!'!P103,"")</f>
        <v/>
      </c>
      <c r="E79" s="50"/>
      <c r="F79" s="45" t="str">
        <f>IFERROR('DON''T DELETE!'!Q103,"")</f>
        <v/>
      </c>
      <c r="G79" s="45" t="str">
        <f>IFERROR('DON''T DELETE!'!R103,"")</f>
        <v/>
      </c>
      <c r="H79" s="45" t="str">
        <f>IFERROR('DON''T DELETE!'!S103,"")</f>
        <v/>
      </c>
      <c r="I79" s="50"/>
      <c r="J79" s="45" t="str">
        <f>IFERROR('DON''T DELETE!'!T103,"")</f>
        <v/>
      </c>
      <c r="K79" s="45" t="str">
        <f>IFERROR('DON''T DELETE!'!U103,"")</f>
        <v/>
      </c>
      <c r="L79" s="45" t="str">
        <f>IFERROR('DON''T DELETE!'!V103,"")</f>
        <v/>
      </c>
    </row>
    <row r="80" spans="2:12">
      <c r="B80" s="45" t="str">
        <f>IFERROR('DON''T DELETE!'!N104,"")</f>
        <v/>
      </c>
      <c r="C80" s="45" t="str">
        <f>IFERROR('DON''T DELETE!'!O104,"")</f>
        <v/>
      </c>
      <c r="D80" s="45" t="str">
        <f>IFERROR('DON''T DELETE!'!P104,"")</f>
        <v/>
      </c>
      <c r="E80" s="50"/>
      <c r="F80" s="45" t="str">
        <f>IFERROR('DON''T DELETE!'!Q104,"")</f>
        <v/>
      </c>
      <c r="G80" s="45" t="str">
        <f>IFERROR('DON''T DELETE!'!R104,"")</f>
        <v/>
      </c>
      <c r="H80" s="45" t="str">
        <f>IFERROR('DON''T DELETE!'!S104,"")</f>
        <v/>
      </c>
      <c r="I80" s="50"/>
      <c r="J80" s="45" t="str">
        <f>IFERROR('DON''T DELETE!'!T104,"")</f>
        <v/>
      </c>
      <c r="K80" s="45" t="str">
        <f>IFERROR('DON''T DELETE!'!U104,"")</f>
        <v/>
      </c>
      <c r="L80" s="45" t="str">
        <f>IFERROR('DON''T DELETE!'!V104,"")</f>
        <v/>
      </c>
    </row>
    <row r="81" spans="2:12">
      <c r="B81" s="45" t="str">
        <f>IFERROR('DON''T DELETE!'!N105,"")</f>
        <v/>
      </c>
      <c r="C81" s="45" t="str">
        <f>IFERROR('DON''T DELETE!'!O105,"")</f>
        <v/>
      </c>
      <c r="D81" s="45" t="str">
        <f>IFERROR('DON''T DELETE!'!P105,"")</f>
        <v/>
      </c>
      <c r="E81" s="50"/>
      <c r="F81" s="45" t="str">
        <f>IFERROR('DON''T DELETE!'!Q105,"")</f>
        <v/>
      </c>
      <c r="G81" s="45" t="str">
        <f>IFERROR('DON''T DELETE!'!R105,"")</f>
        <v/>
      </c>
      <c r="H81" s="45" t="str">
        <f>IFERROR('DON''T DELETE!'!S105,"")</f>
        <v/>
      </c>
      <c r="I81" s="50"/>
      <c r="J81" s="45" t="str">
        <f>IFERROR('DON''T DELETE!'!T105,"")</f>
        <v/>
      </c>
      <c r="K81" s="45" t="str">
        <f>IFERROR('DON''T DELETE!'!U105,"")</f>
        <v/>
      </c>
      <c r="L81" s="45" t="str">
        <f>IFERROR('DON''T DELETE!'!V105,"")</f>
        <v/>
      </c>
    </row>
    <row r="82" spans="2:12">
      <c r="B82" s="45" t="str">
        <f>IFERROR('DON''T DELETE!'!N106,"")</f>
        <v/>
      </c>
      <c r="C82" s="45" t="str">
        <f>IFERROR('DON''T DELETE!'!O106,"")</f>
        <v/>
      </c>
      <c r="D82" s="45" t="str">
        <f>IFERROR('DON''T DELETE!'!P106,"")</f>
        <v/>
      </c>
      <c r="E82" s="50"/>
      <c r="F82" s="45" t="str">
        <f>IFERROR('DON''T DELETE!'!Q106,"")</f>
        <v/>
      </c>
      <c r="G82" s="45" t="str">
        <f>IFERROR('DON''T DELETE!'!R106,"")</f>
        <v/>
      </c>
      <c r="H82" s="45" t="str">
        <f>IFERROR('DON''T DELETE!'!S106,"")</f>
        <v/>
      </c>
      <c r="I82" s="50"/>
      <c r="J82" s="45" t="str">
        <f>IFERROR('DON''T DELETE!'!T106,"")</f>
        <v/>
      </c>
      <c r="K82" s="45" t="str">
        <f>IFERROR('DON''T DELETE!'!U106,"")</f>
        <v/>
      </c>
      <c r="L82" s="45" t="str">
        <f>IFERROR('DON''T DELETE!'!V106,"")</f>
        <v/>
      </c>
    </row>
    <row r="83" spans="2:12">
      <c r="B83" s="45" t="str">
        <f>IFERROR('DON''T DELETE!'!N107,"")</f>
        <v/>
      </c>
      <c r="C83" s="45" t="str">
        <f>IFERROR('DON''T DELETE!'!O107,"")</f>
        <v/>
      </c>
      <c r="D83" s="45" t="str">
        <f>IFERROR('DON''T DELETE!'!P107,"")</f>
        <v/>
      </c>
      <c r="E83" s="50"/>
      <c r="F83" s="45" t="str">
        <f>IFERROR('DON''T DELETE!'!Q107,"")</f>
        <v/>
      </c>
      <c r="G83" s="45" t="str">
        <f>IFERROR('DON''T DELETE!'!R107,"")</f>
        <v/>
      </c>
      <c r="H83" s="45" t="str">
        <f>IFERROR('DON''T DELETE!'!S107,"")</f>
        <v/>
      </c>
      <c r="I83" s="50"/>
      <c r="J83" s="45" t="str">
        <f>IFERROR('DON''T DELETE!'!T107,"")</f>
        <v/>
      </c>
      <c r="K83" s="45" t="str">
        <f>IFERROR('DON''T DELETE!'!U107,"")</f>
        <v/>
      </c>
      <c r="L83" s="45" t="str">
        <f>IFERROR('DON''T DELETE!'!V107,"")</f>
        <v/>
      </c>
    </row>
    <row r="84" spans="2:12">
      <c r="B84" s="45" t="str">
        <f>IFERROR('DON''T DELETE!'!N108,"")</f>
        <v/>
      </c>
      <c r="C84" s="45" t="str">
        <f>IFERROR('DON''T DELETE!'!O108,"")</f>
        <v/>
      </c>
      <c r="D84" s="45" t="str">
        <f>IFERROR('DON''T DELETE!'!P108,"")</f>
        <v/>
      </c>
      <c r="E84" s="50"/>
      <c r="F84" s="45" t="str">
        <f>IFERROR('DON''T DELETE!'!Q108,"")</f>
        <v/>
      </c>
      <c r="G84" s="45" t="str">
        <f>IFERROR('DON''T DELETE!'!R108,"")</f>
        <v/>
      </c>
      <c r="H84" s="45" t="str">
        <f>IFERROR('DON''T DELETE!'!S108,"")</f>
        <v/>
      </c>
      <c r="I84" s="50"/>
      <c r="J84" s="45" t="str">
        <f>IFERROR('DON''T DELETE!'!T108,"")</f>
        <v/>
      </c>
      <c r="K84" s="45" t="str">
        <f>IFERROR('DON''T DELETE!'!U108,"")</f>
        <v/>
      </c>
      <c r="L84" s="45" t="str">
        <f>IFERROR('DON''T DELETE!'!V108,"")</f>
        <v/>
      </c>
    </row>
    <row r="85" spans="2:12">
      <c r="B85" s="45" t="str">
        <f>IFERROR('DON''T DELETE!'!N109,"")</f>
        <v/>
      </c>
      <c r="C85" s="45" t="str">
        <f>IFERROR('DON''T DELETE!'!O109,"")</f>
        <v/>
      </c>
      <c r="D85" s="45" t="str">
        <f>IFERROR('DON''T DELETE!'!P109,"")</f>
        <v/>
      </c>
      <c r="E85" s="50"/>
      <c r="F85" s="45" t="str">
        <f>IFERROR('DON''T DELETE!'!Q109,"")</f>
        <v/>
      </c>
      <c r="G85" s="45" t="str">
        <f>IFERROR('DON''T DELETE!'!R109,"")</f>
        <v/>
      </c>
      <c r="H85" s="45" t="str">
        <f>IFERROR('DON''T DELETE!'!S109,"")</f>
        <v/>
      </c>
      <c r="I85" s="50"/>
      <c r="J85" s="45" t="str">
        <f>IFERROR('DON''T DELETE!'!T109,"")</f>
        <v/>
      </c>
      <c r="K85" s="45" t="str">
        <f>IFERROR('DON''T DELETE!'!U109,"")</f>
        <v/>
      </c>
      <c r="L85" s="45" t="str">
        <f>IFERROR('DON''T DELETE!'!V109,"")</f>
        <v/>
      </c>
    </row>
    <row r="86" spans="2:12">
      <c r="B86" s="45" t="str">
        <f>IFERROR('DON''T DELETE!'!N110,"")</f>
        <v/>
      </c>
      <c r="C86" s="45" t="str">
        <f>IFERROR('DON''T DELETE!'!O110,"")</f>
        <v/>
      </c>
      <c r="D86" s="45" t="str">
        <f>IFERROR('DON''T DELETE!'!P110,"")</f>
        <v/>
      </c>
      <c r="E86" s="50"/>
      <c r="F86" s="45" t="str">
        <f>IFERROR('DON''T DELETE!'!Q110,"")</f>
        <v/>
      </c>
      <c r="G86" s="45" t="str">
        <f>IFERROR('DON''T DELETE!'!R110,"")</f>
        <v/>
      </c>
      <c r="H86" s="45" t="str">
        <f>IFERROR('DON''T DELETE!'!S110,"")</f>
        <v/>
      </c>
      <c r="I86" s="50"/>
      <c r="J86" s="45" t="str">
        <f>IFERROR('DON''T DELETE!'!T110,"")</f>
        <v/>
      </c>
      <c r="K86" s="45" t="str">
        <f>IFERROR('DON''T DELETE!'!U110,"")</f>
        <v/>
      </c>
      <c r="L86" s="45" t="str">
        <f>IFERROR('DON''T DELETE!'!V110,"")</f>
        <v/>
      </c>
    </row>
    <row r="87" spans="2:12">
      <c r="B87" s="45" t="str">
        <f>IFERROR('DON''T DELETE!'!N111,"")</f>
        <v/>
      </c>
      <c r="C87" s="45" t="str">
        <f>IFERROR('DON''T DELETE!'!O111,"")</f>
        <v/>
      </c>
      <c r="D87" s="45" t="str">
        <f>IFERROR('DON''T DELETE!'!P111,"")</f>
        <v/>
      </c>
      <c r="E87" s="50"/>
      <c r="F87" s="45" t="str">
        <f>IFERROR('DON''T DELETE!'!Q111,"")</f>
        <v/>
      </c>
      <c r="G87" s="45" t="str">
        <f>IFERROR('DON''T DELETE!'!R111,"")</f>
        <v/>
      </c>
      <c r="H87" s="45" t="str">
        <f>IFERROR('DON''T DELETE!'!S111,"")</f>
        <v/>
      </c>
      <c r="I87" s="50"/>
      <c r="J87" s="45" t="str">
        <f>IFERROR('DON''T DELETE!'!T111,"")</f>
        <v/>
      </c>
      <c r="K87" s="45" t="str">
        <f>IFERROR('DON''T DELETE!'!U111,"")</f>
        <v/>
      </c>
      <c r="L87" s="45" t="str">
        <f>IFERROR('DON''T DELETE!'!V111,"")</f>
        <v/>
      </c>
    </row>
    <row r="88" spans="2:12">
      <c r="B88" s="45" t="str">
        <f>IFERROR('DON''T DELETE!'!N112,"")</f>
        <v/>
      </c>
      <c r="C88" s="45" t="str">
        <f>IFERROR('DON''T DELETE!'!O112,"")</f>
        <v/>
      </c>
      <c r="D88" s="45" t="str">
        <f>IFERROR('DON''T DELETE!'!P112,"")</f>
        <v/>
      </c>
      <c r="E88" s="50"/>
      <c r="F88" s="45" t="str">
        <f>IFERROR('DON''T DELETE!'!Q112,"")</f>
        <v/>
      </c>
      <c r="G88" s="45" t="str">
        <f>IFERROR('DON''T DELETE!'!R112,"")</f>
        <v/>
      </c>
      <c r="H88" s="45" t="str">
        <f>IFERROR('DON''T DELETE!'!S112,"")</f>
        <v/>
      </c>
      <c r="I88" s="50"/>
      <c r="J88" s="45" t="str">
        <f>IFERROR('DON''T DELETE!'!T112,"")</f>
        <v/>
      </c>
      <c r="K88" s="45" t="str">
        <f>IFERROR('DON''T DELETE!'!U112,"")</f>
        <v/>
      </c>
      <c r="L88" s="45" t="str">
        <f>IFERROR('DON''T DELETE!'!V112,"")</f>
        <v/>
      </c>
    </row>
    <row r="89" spans="2:12">
      <c r="B89" s="45" t="str">
        <f>IFERROR('DON''T DELETE!'!N113,"")</f>
        <v/>
      </c>
      <c r="C89" s="45" t="str">
        <f>IFERROR('DON''T DELETE!'!O113,"")</f>
        <v/>
      </c>
      <c r="D89" s="45" t="str">
        <f>IFERROR('DON''T DELETE!'!P113,"")</f>
        <v/>
      </c>
      <c r="E89" s="50"/>
      <c r="F89" s="45" t="str">
        <f>IFERROR('DON''T DELETE!'!Q113,"")</f>
        <v/>
      </c>
      <c r="G89" s="45" t="str">
        <f>IFERROR('DON''T DELETE!'!R113,"")</f>
        <v/>
      </c>
      <c r="H89" s="45" t="str">
        <f>IFERROR('DON''T DELETE!'!S113,"")</f>
        <v/>
      </c>
      <c r="I89" s="50"/>
      <c r="J89" s="45" t="str">
        <f>IFERROR('DON''T DELETE!'!T113,"")</f>
        <v/>
      </c>
      <c r="K89" s="45" t="str">
        <f>IFERROR('DON''T DELETE!'!U113,"")</f>
        <v/>
      </c>
      <c r="L89" s="45" t="str">
        <f>IFERROR('DON''T DELETE!'!V113,"")</f>
        <v/>
      </c>
    </row>
    <row r="90" spans="2:12">
      <c r="B90" s="45" t="str">
        <f>IFERROR('DON''T DELETE!'!N114,"")</f>
        <v/>
      </c>
      <c r="C90" s="45" t="str">
        <f>IFERROR('DON''T DELETE!'!O114,"")</f>
        <v/>
      </c>
      <c r="D90" s="45" t="str">
        <f>IFERROR('DON''T DELETE!'!P114,"")</f>
        <v/>
      </c>
      <c r="E90" s="50"/>
      <c r="F90" s="45" t="str">
        <f>IFERROR('DON''T DELETE!'!Q114,"")</f>
        <v/>
      </c>
      <c r="G90" s="45" t="str">
        <f>IFERROR('DON''T DELETE!'!R114,"")</f>
        <v/>
      </c>
      <c r="H90" s="45" t="str">
        <f>IFERROR('DON''T DELETE!'!S114,"")</f>
        <v/>
      </c>
      <c r="I90" s="50"/>
      <c r="J90" s="45" t="str">
        <f>IFERROR('DON''T DELETE!'!T114,"")</f>
        <v/>
      </c>
      <c r="K90" s="45" t="str">
        <f>IFERROR('DON''T DELETE!'!U114,"")</f>
        <v/>
      </c>
      <c r="L90" s="45" t="str">
        <f>IFERROR('DON''T DELETE!'!V114,"")</f>
        <v/>
      </c>
    </row>
    <row r="91" spans="2:12">
      <c r="B91" s="45" t="str">
        <f>IFERROR('DON''T DELETE!'!N115,"")</f>
        <v/>
      </c>
      <c r="C91" s="45" t="str">
        <f>IFERROR('DON''T DELETE!'!O115,"")</f>
        <v/>
      </c>
      <c r="D91" s="45" t="str">
        <f>IFERROR('DON''T DELETE!'!P115,"")</f>
        <v/>
      </c>
      <c r="E91" s="50"/>
      <c r="F91" s="45" t="str">
        <f>IFERROR('DON''T DELETE!'!Q115,"")</f>
        <v/>
      </c>
      <c r="G91" s="45" t="str">
        <f>IFERROR('DON''T DELETE!'!R115,"")</f>
        <v/>
      </c>
      <c r="H91" s="45" t="str">
        <f>IFERROR('DON''T DELETE!'!S115,"")</f>
        <v/>
      </c>
      <c r="I91" s="50"/>
      <c r="J91" s="45" t="str">
        <f>IFERROR('DON''T DELETE!'!T115,"")</f>
        <v/>
      </c>
      <c r="K91" s="45" t="str">
        <f>IFERROR('DON''T DELETE!'!U115,"")</f>
        <v/>
      </c>
      <c r="L91" s="45" t="str">
        <f>IFERROR('DON''T DELETE!'!V115,"")</f>
        <v/>
      </c>
    </row>
    <row r="92" spans="2:12">
      <c r="B92" s="45" t="str">
        <f>IFERROR('DON''T DELETE!'!N116,"")</f>
        <v/>
      </c>
      <c r="C92" s="45" t="str">
        <f>IFERROR('DON''T DELETE!'!O116,"")</f>
        <v/>
      </c>
      <c r="D92" s="45" t="str">
        <f>IFERROR('DON''T DELETE!'!P116,"")</f>
        <v/>
      </c>
      <c r="E92" s="50"/>
      <c r="F92" s="45" t="str">
        <f>IFERROR('DON''T DELETE!'!Q116,"")</f>
        <v/>
      </c>
      <c r="G92" s="45" t="str">
        <f>IFERROR('DON''T DELETE!'!R116,"")</f>
        <v/>
      </c>
      <c r="H92" s="45" t="str">
        <f>IFERROR('DON''T DELETE!'!S116,"")</f>
        <v/>
      </c>
      <c r="I92" s="50"/>
      <c r="J92" s="45" t="str">
        <f>IFERROR('DON''T DELETE!'!T116,"")</f>
        <v/>
      </c>
      <c r="K92" s="45" t="str">
        <f>IFERROR('DON''T DELETE!'!U116,"")</f>
        <v/>
      </c>
      <c r="L92" s="45" t="str">
        <f>IFERROR('DON''T DELETE!'!V116,"")</f>
        <v/>
      </c>
    </row>
    <row r="93" spans="2:12">
      <c r="B93" s="45" t="str">
        <f>IFERROR('DON''T DELETE!'!N117,"")</f>
        <v/>
      </c>
      <c r="C93" s="45" t="str">
        <f>IFERROR('DON''T DELETE!'!O117,"")</f>
        <v/>
      </c>
      <c r="D93" s="45" t="str">
        <f>IFERROR('DON''T DELETE!'!P117,"")</f>
        <v/>
      </c>
      <c r="E93" s="50"/>
      <c r="F93" s="45" t="str">
        <f>IFERROR('DON''T DELETE!'!Q117,"")</f>
        <v/>
      </c>
      <c r="G93" s="45" t="str">
        <f>IFERROR('DON''T DELETE!'!R117,"")</f>
        <v/>
      </c>
      <c r="H93" s="45" t="str">
        <f>IFERROR('DON''T DELETE!'!S117,"")</f>
        <v/>
      </c>
      <c r="I93" s="50"/>
      <c r="J93" s="45" t="str">
        <f>IFERROR('DON''T DELETE!'!T117,"")</f>
        <v/>
      </c>
      <c r="K93" s="45" t="str">
        <f>IFERROR('DON''T DELETE!'!U117,"")</f>
        <v/>
      </c>
      <c r="L93" s="45" t="str">
        <f>IFERROR('DON''T DELETE!'!V117,"")</f>
        <v/>
      </c>
    </row>
    <row r="94" spans="2:12">
      <c r="B94" s="45" t="str">
        <f>IFERROR('DON''T DELETE!'!N118,"")</f>
        <v/>
      </c>
      <c r="C94" s="45" t="str">
        <f>IFERROR('DON''T DELETE!'!O118,"")</f>
        <v/>
      </c>
      <c r="D94" s="45" t="str">
        <f>IFERROR('DON''T DELETE!'!P118,"")</f>
        <v/>
      </c>
      <c r="E94" s="50"/>
      <c r="F94" s="45" t="str">
        <f>IFERROR('DON''T DELETE!'!Q118,"")</f>
        <v/>
      </c>
      <c r="G94" s="45" t="str">
        <f>IFERROR('DON''T DELETE!'!R118,"")</f>
        <v/>
      </c>
      <c r="H94" s="45" t="str">
        <f>IFERROR('DON''T DELETE!'!S118,"")</f>
        <v/>
      </c>
      <c r="I94" s="50"/>
      <c r="J94" s="45" t="str">
        <f>IFERROR('DON''T DELETE!'!T118,"")</f>
        <v/>
      </c>
      <c r="K94" s="45" t="str">
        <f>IFERROR('DON''T DELETE!'!U118,"")</f>
        <v/>
      </c>
      <c r="L94" s="45" t="str">
        <f>IFERROR('DON''T DELETE!'!V118,"")</f>
        <v/>
      </c>
    </row>
    <row r="95" spans="2:12">
      <c r="B95" s="45" t="str">
        <f>IFERROR('DON''T DELETE!'!N119,"")</f>
        <v/>
      </c>
      <c r="C95" s="45" t="str">
        <f>IFERROR('DON''T DELETE!'!O119,"")</f>
        <v/>
      </c>
      <c r="D95" s="45" t="str">
        <f>IFERROR('DON''T DELETE!'!P119,"")</f>
        <v/>
      </c>
      <c r="E95" s="50"/>
      <c r="F95" s="45" t="str">
        <f>IFERROR('DON''T DELETE!'!Q119,"")</f>
        <v/>
      </c>
      <c r="G95" s="45" t="str">
        <f>IFERROR('DON''T DELETE!'!R119,"")</f>
        <v/>
      </c>
      <c r="H95" s="45" t="str">
        <f>IFERROR('DON''T DELETE!'!S119,"")</f>
        <v/>
      </c>
      <c r="I95" s="50"/>
      <c r="J95" s="45" t="str">
        <f>IFERROR('DON''T DELETE!'!T119,"")</f>
        <v/>
      </c>
      <c r="K95" s="45" t="str">
        <f>IFERROR('DON''T DELETE!'!U119,"")</f>
        <v/>
      </c>
      <c r="L95" s="45" t="str">
        <f>IFERROR('DON''T DELETE!'!V119,"")</f>
        <v/>
      </c>
    </row>
    <row r="96" spans="2:12">
      <c r="B96" s="45" t="str">
        <f>IFERROR('DON''T DELETE!'!N120,"")</f>
        <v/>
      </c>
      <c r="C96" s="45" t="str">
        <f>IFERROR('DON''T DELETE!'!O120,"")</f>
        <v/>
      </c>
      <c r="D96" s="45" t="str">
        <f>IFERROR('DON''T DELETE!'!P120,"")</f>
        <v/>
      </c>
      <c r="E96" s="50"/>
      <c r="F96" s="45" t="str">
        <f>IFERROR('DON''T DELETE!'!Q120,"")</f>
        <v/>
      </c>
      <c r="G96" s="45" t="str">
        <f>IFERROR('DON''T DELETE!'!R120,"")</f>
        <v/>
      </c>
      <c r="H96" s="45" t="str">
        <f>IFERROR('DON''T DELETE!'!S120,"")</f>
        <v/>
      </c>
      <c r="I96" s="50"/>
      <c r="J96" s="45" t="str">
        <f>IFERROR('DON''T DELETE!'!T120,"")</f>
        <v/>
      </c>
      <c r="K96" s="45" t="str">
        <f>IFERROR('DON''T DELETE!'!U120,"")</f>
        <v/>
      </c>
      <c r="L96" s="45" t="str">
        <f>IFERROR('DON''T DELETE!'!V120,"")</f>
        <v/>
      </c>
    </row>
    <row r="97" spans="2:12">
      <c r="B97" s="45" t="str">
        <f>IFERROR('DON''T DELETE!'!N121,"")</f>
        <v/>
      </c>
      <c r="C97" s="45" t="str">
        <f>IFERROR('DON''T DELETE!'!O121,"")</f>
        <v/>
      </c>
      <c r="D97" s="45" t="str">
        <f>IFERROR('DON''T DELETE!'!P121,"")</f>
        <v/>
      </c>
      <c r="E97" s="50"/>
      <c r="F97" s="45" t="str">
        <f>IFERROR('DON''T DELETE!'!Q121,"")</f>
        <v/>
      </c>
      <c r="G97" s="45" t="str">
        <f>IFERROR('DON''T DELETE!'!R121,"")</f>
        <v/>
      </c>
      <c r="H97" s="45" t="str">
        <f>IFERROR('DON''T DELETE!'!S121,"")</f>
        <v/>
      </c>
      <c r="I97" s="50"/>
      <c r="J97" s="45" t="str">
        <f>IFERROR('DON''T DELETE!'!T121,"")</f>
        <v/>
      </c>
      <c r="K97" s="45" t="str">
        <f>IFERROR('DON''T DELETE!'!U121,"")</f>
        <v/>
      </c>
      <c r="L97" s="45" t="str">
        <f>IFERROR('DON''T DELETE!'!V121,"")</f>
        <v/>
      </c>
    </row>
    <row r="98" spans="2:12">
      <c r="B98" s="45" t="str">
        <f>IFERROR('DON''T DELETE!'!N122,"")</f>
        <v/>
      </c>
      <c r="C98" s="45" t="str">
        <f>IFERROR('DON''T DELETE!'!O122,"")</f>
        <v/>
      </c>
      <c r="D98" s="45" t="str">
        <f>IFERROR('DON''T DELETE!'!P122,"")</f>
        <v/>
      </c>
      <c r="E98" s="50"/>
      <c r="F98" s="45" t="str">
        <f>IFERROR('DON''T DELETE!'!Q122,"")</f>
        <v/>
      </c>
      <c r="G98" s="45" t="str">
        <f>IFERROR('DON''T DELETE!'!R122,"")</f>
        <v/>
      </c>
      <c r="H98" s="45" t="str">
        <f>IFERROR('DON''T DELETE!'!S122,"")</f>
        <v/>
      </c>
      <c r="I98" s="50"/>
      <c r="J98" s="45" t="str">
        <f>IFERROR('DON''T DELETE!'!T122,"")</f>
        <v/>
      </c>
      <c r="K98" s="45" t="str">
        <f>IFERROR('DON''T DELETE!'!U122,"")</f>
        <v/>
      </c>
      <c r="L98" s="45" t="str">
        <f>IFERROR('DON''T DELETE!'!V122,"")</f>
        <v/>
      </c>
    </row>
    <row r="99" spans="2:12">
      <c r="B99" s="45" t="str">
        <f>IFERROR('DON''T DELETE!'!N123,"")</f>
        <v/>
      </c>
      <c r="C99" s="45" t="str">
        <f>IFERROR('DON''T DELETE!'!O123,"")</f>
        <v/>
      </c>
      <c r="D99" s="45" t="str">
        <f>IFERROR('DON''T DELETE!'!P123,"")</f>
        <v/>
      </c>
      <c r="E99" s="50"/>
      <c r="F99" s="45" t="str">
        <f>IFERROR('DON''T DELETE!'!Q123,"")</f>
        <v/>
      </c>
      <c r="G99" s="45" t="str">
        <f>IFERROR('DON''T DELETE!'!R123,"")</f>
        <v/>
      </c>
      <c r="H99" s="45" t="str">
        <f>IFERROR('DON''T DELETE!'!S123,"")</f>
        <v/>
      </c>
      <c r="I99" s="50"/>
      <c r="J99" s="45" t="str">
        <f>IFERROR('DON''T DELETE!'!T123,"")</f>
        <v/>
      </c>
      <c r="K99" s="45" t="str">
        <f>IFERROR('DON''T DELETE!'!U123,"")</f>
        <v/>
      </c>
      <c r="L99" s="45" t="str">
        <f>IFERROR('DON''T DELETE!'!V123,"")</f>
        <v/>
      </c>
    </row>
    <row r="100" spans="2:12">
      <c r="B100" s="45" t="str">
        <f>IFERROR('DON''T DELETE!'!N124,"")</f>
        <v/>
      </c>
      <c r="C100" s="45" t="str">
        <f>IFERROR('DON''T DELETE!'!O124,"")</f>
        <v/>
      </c>
      <c r="D100" s="45" t="str">
        <f>IFERROR('DON''T DELETE!'!P124,"")</f>
        <v/>
      </c>
      <c r="E100" s="50"/>
      <c r="F100" s="45" t="str">
        <f>IFERROR('DON''T DELETE!'!Q124,"")</f>
        <v/>
      </c>
      <c r="G100" s="45" t="str">
        <f>IFERROR('DON''T DELETE!'!R124,"")</f>
        <v/>
      </c>
      <c r="H100" s="45" t="str">
        <f>IFERROR('DON''T DELETE!'!S124,"")</f>
        <v/>
      </c>
      <c r="I100" s="50"/>
      <c r="J100" s="45" t="str">
        <f>IFERROR('DON''T DELETE!'!T124,"")</f>
        <v/>
      </c>
      <c r="K100" s="45" t="str">
        <f>IFERROR('DON''T DELETE!'!U124,"")</f>
        <v/>
      </c>
      <c r="L100" s="45" t="str">
        <f>IFERROR('DON''T DELETE!'!V124,"")</f>
        <v/>
      </c>
    </row>
    <row r="101" spans="2:12">
      <c r="B101" s="45" t="str">
        <f>IFERROR('DON''T DELETE!'!N125,"")</f>
        <v/>
      </c>
      <c r="C101" s="45" t="str">
        <f>IFERROR('DON''T DELETE!'!O125,"")</f>
        <v/>
      </c>
      <c r="D101" s="45" t="str">
        <f>IFERROR('DON''T DELETE!'!P125,"")</f>
        <v/>
      </c>
      <c r="E101" s="50"/>
      <c r="F101" s="45" t="str">
        <f>IFERROR('DON''T DELETE!'!Q125,"")</f>
        <v/>
      </c>
      <c r="G101" s="45" t="str">
        <f>IFERROR('DON''T DELETE!'!R125,"")</f>
        <v/>
      </c>
      <c r="H101" s="45" t="str">
        <f>IFERROR('DON''T DELETE!'!S125,"")</f>
        <v/>
      </c>
      <c r="I101" s="50"/>
      <c r="J101" s="45" t="str">
        <f>IFERROR('DON''T DELETE!'!T125,"")</f>
        <v/>
      </c>
      <c r="K101" s="45" t="str">
        <f>IFERROR('DON''T DELETE!'!U125,"")</f>
        <v/>
      </c>
      <c r="L101" s="45" t="str">
        <f>IFERROR('DON''T DELETE!'!V125,"")</f>
        <v/>
      </c>
    </row>
    <row r="102" spans="2:12">
      <c r="B102" s="45" t="str">
        <f>IFERROR('DON''T DELETE!'!N126,"")</f>
        <v/>
      </c>
      <c r="C102" s="45" t="str">
        <f>IFERROR('DON''T DELETE!'!O126,"")</f>
        <v/>
      </c>
      <c r="D102" s="45" t="str">
        <f>IFERROR('DON''T DELETE!'!P126,"")</f>
        <v/>
      </c>
      <c r="E102" s="50"/>
      <c r="F102" s="45" t="str">
        <f>IFERROR('DON''T DELETE!'!Q126,"")</f>
        <v/>
      </c>
      <c r="G102" s="45" t="str">
        <f>IFERROR('DON''T DELETE!'!R126,"")</f>
        <v/>
      </c>
      <c r="H102" s="45" t="str">
        <f>IFERROR('DON''T DELETE!'!S126,"")</f>
        <v/>
      </c>
      <c r="I102" s="50"/>
      <c r="J102" s="45" t="str">
        <f>IFERROR('DON''T DELETE!'!T126,"")</f>
        <v/>
      </c>
      <c r="K102" s="45" t="str">
        <f>IFERROR('DON''T DELETE!'!U126,"")</f>
        <v/>
      </c>
      <c r="L102" s="45" t="str">
        <f>IFERROR('DON''T DELETE!'!V126,"")</f>
        <v/>
      </c>
    </row>
    <row r="103" spans="2:12">
      <c r="B103" s="45" t="str">
        <f>IFERROR('DON''T DELETE!'!N127,"")</f>
        <v/>
      </c>
      <c r="C103" s="45" t="str">
        <f>IFERROR('DON''T DELETE!'!O127,"")</f>
        <v/>
      </c>
      <c r="D103" s="45" t="str">
        <f>IFERROR('DON''T DELETE!'!P127,"")</f>
        <v/>
      </c>
      <c r="E103" s="50"/>
      <c r="F103" s="45" t="str">
        <f>IFERROR('DON''T DELETE!'!Q127,"")</f>
        <v/>
      </c>
      <c r="G103" s="45" t="str">
        <f>IFERROR('DON''T DELETE!'!R127,"")</f>
        <v/>
      </c>
      <c r="H103" s="45" t="str">
        <f>IFERROR('DON''T DELETE!'!S127,"")</f>
        <v/>
      </c>
      <c r="I103" s="50"/>
      <c r="J103" s="45" t="str">
        <f>IFERROR('DON''T DELETE!'!T127,"")</f>
        <v/>
      </c>
      <c r="K103" s="45" t="str">
        <f>IFERROR('DON''T DELETE!'!U127,"")</f>
        <v/>
      </c>
      <c r="L103" s="45" t="str">
        <f>IFERROR('DON''T DELETE!'!V127,"")</f>
        <v/>
      </c>
    </row>
    <row r="104" spans="2:12">
      <c r="B104" s="45" t="str">
        <f>IFERROR('DON''T DELETE!'!N128,"")</f>
        <v/>
      </c>
      <c r="C104" s="45" t="str">
        <f>IFERROR('DON''T DELETE!'!O128,"")</f>
        <v/>
      </c>
      <c r="D104" s="45" t="str">
        <f>IFERROR('DON''T DELETE!'!P128,"")</f>
        <v/>
      </c>
      <c r="E104" s="50"/>
      <c r="F104" s="45" t="str">
        <f>IFERROR('DON''T DELETE!'!Q128,"")</f>
        <v/>
      </c>
      <c r="G104" s="45" t="str">
        <f>IFERROR('DON''T DELETE!'!R128,"")</f>
        <v/>
      </c>
      <c r="H104" s="45" t="str">
        <f>IFERROR('DON''T DELETE!'!S128,"")</f>
        <v/>
      </c>
      <c r="I104" s="50"/>
      <c r="J104" s="45" t="str">
        <f>IFERROR('DON''T DELETE!'!T128,"")</f>
        <v/>
      </c>
      <c r="K104" s="45" t="str">
        <f>IFERROR('DON''T DELETE!'!U128,"")</f>
        <v/>
      </c>
      <c r="L104" s="45" t="str">
        <f>IFERROR('DON''T DELETE!'!V128,"")</f>
        <v/>
      </c>
    </row>
    <row r="105" spans="2:12">
      <c r="B105" s="45" t="str">
        <f>IFERROR('DON''T DELETE!'!N129,"")</f>
        <v/>
      </c>
      <c r="C105" s="45" t="str">
        <f>IFERROR('DON''T DELETE!'!O129,"")</f>
        <v/>
      </c>
      <c r="D105" s="45" t="str">
        <f>IFERROR('DON''T DELETE!'!P129,"")</f>
        <v/>
      </c>
      <c r="E105" s="50"/>
      <c r="F105" s="45" t="str">
        <f>IFERROR('DON''T DELETE!'!Q129,"")</f>
        <v/>
      </c>
      <c r="G105" s="45" t="str">
        <f>IFERROR('DON''T DELETE!'!R129,"")</f>
        <v/>
      </c>
      <c r="H105" s="45" t="str">
        <f>IFERROR('DON''T DELETE!'!S129,"")</f>
        <v/>
      </c>
      <c r="I105" s="50"/>
      <c r="J105" s="45" t="str">
        <f>IFERROR('DON''T DELETE!'!T129,"")</f>
        <v/>
      </c>
      <c r="K105" s="45" t="str">
        <f>IFERROR('DON''T DELETE!'!U129,"")</f>
        <v/>
      </c>
      <c r="L105" s="45" t="str">
        <f>IFERROR('DON''T DELETE!'!V129,"")</f>
        <v/>
      </c>
    </row>
    <row r="106" spans="2:12">
      <c r="B106" s="45" t="str">
        <f>IFERROR('DON''T DELETE!'!N130,"")</f>
        <v/>
      </c>
      <c r="C106" s="45" t="str">
        <f>IFERROR('DON''T DELETE!'!O130,"")</f>
        <v/>
      </c>
      <c r="D106" s="45" t="str">
        <f>IFERROR('DON''T DELETE!'!P130,"")</f>
        <v/>
      </c>
      <c r="E106" s="50"/>
      <c r="F106" s="45" t="str">
        <f>IFERROR('DON''T DELETE!'!Q130,"")</f>
        <v/>
      </c>
      <c r="G106" s="45" t="str">
        <f>IFERROR('DON''T DELETE!'!R130,"")</f>
        <v/>
      </c>
      <c r="H106" s="45" t="str">
        <f>IFERROR('DON''T DELETE!'!S130,"")</f>
        <v/>
      </c>
      <c r="I106" s="50"/>
      <c r="J106" s="45" t="str">
        <f>IFERROR('DON''T DELETE!'!T130,"")</f>
        <v/>
      </c>
      <c r="K106" s="45" t="str">
        <f>IFERROR('DON''T DELETE!'!U130,"")</f>
        <v/>
      </c>
      <c r="L106" s="45" t="str">
        <f>IFERROR('DON''T DELETE!'!V130,"")</f>
        <v/>
      </c>
    </row>
    <row r="107" spans="2:12">
      <c r="B107" s="45" t="str">
        <f>IFERROR('DON''T DELETE!'!N131,"")</f>
        <v/>
      </c>
      <c r="C107" s="45" t="str">
        <f>IFERROR('DON''T DELETE!'!O131,"")</f>
        <v/>
      </c>
      <c r="D107" s="45" t="str">
        <f>IFERROR('DON''T DELETE!'!P131,"")</f>
        <v/>
      </c>
      <c r="E107" s="50"/>
      <c r="F107" s="45" t="str">
        <f>IFERROR('DON''T DELETE!'!Q131,"")</f>
        <v/>
      </c>
      <c r="G107" s="45" t="str">
        <f>IFERROR('DON''T DELETE!'!R131,"")</f>
        <v/>
      </c>
      <c r="H107" s="45" t="str">
        <f>IFERROR('DON''T DELETE!'!S131,"")</f>
        <v/>
      </c>
      <c r="I107" s="50"/>
      <c r="J107" s="45" t="str">
        <f>IFERROR('DON''T DELETE!'!T131,"")</f>
        <v/>
      </c>
      <c r="K107" s="45" t="str">
        <f>IFERROR('DON''T DELETE!'!U131,"")</f>
        <v/>
      </c>
      <c r="L107" s="45" t="str">
        <f>IFERROR('DON''T DELETE!'!V131,"")</f>
        <v/>
      </c>
    </row>
    <row r="108" spans="2:12">
      <c r="B108" s="45" t="str">
        <f>IFERROR('DON''T DELETE!'!N132,"")</f>
        <v/>
      </c>
      <c r="C108" s="45" t="str">
        <f>IFERROR('DON''T DELETE!'!O132,"")</f>
        <v/>
      </c>
      <c r="D108" s="45" t="str">
        <f>IFERROR('DON''T DELETE!'!P132,"")</f>
        <v/>
      </c>
      <c r="E108" s="50"/>
      <c r="F108" s="45" t="str">
        <f>IFERROR('DON''T DELETE!'!Q132,"")</f>
        <v/>
      </c>
      <c r="G108" s="45" t="str">
        <f>IFERROR('DON''T DELETE!'!R132,"")</f>
        <v/>
      </c>
      <c r="H108" s="45" t="str">
        <f>IFERROR('DON''T DELETE!'!S132,"")</f>
        <v/>
      </c>
      <c r="I108" s="50"/>
      <c r="J108" s="45" t="str">
        <f>IFERROR('DON''T DELETE!'!T132,"")</f>
        <v/>
      </c>
      <c r="K108" s="45" t="str">
        <f>IFERROR('DON''T DELETE!'!U132,"")</f>
        <v/>
      </c>
      <c r="L108" s="45" t="str">
        <f>IFERROR('DON''T DELETE!'!V132,"")</f>
        <v/>
      </c>
    </row>
    <row r="109" spans="2:12">
      <c r="B109" s="45" t="str">
        <f>IFERROR('DON''T DELETE!'!N133,"")</f>
        <v/>
      </c>
      <c r="C109" s="45" t="str">
        <f>IFERROR('DON''T DELETE!'!O133,"")</f>
        <v/>
      </c>
      <c r="D109" s="45" t="str">
        <f>IFERROR('DON''T DELETE!'!P133,"")</f>
        <v/>
      </c>
      <c r="E109" s="50"/>
      <c r="F109" s="45" t="str">
        <f>IFERROR('DON''T DELETE!'!Q133,"")</f>
        <v/>
      </c>
      <c r="G109" s="45" t="str">
        <f>IFERROR('DON''T DELETE!'!R133,"")</f>
        <v/>
      </c>
      <c r="H109" s="45" t="str">
        <f>IFERROR('DON''T DELETE!'!S133,"")</f>
        <v/>
      </c>
      <c r="I109" s="50"/>
      <c r="J109" s="45" t="str">
        <f>IFERROR('DON''T DELETE!'!T133,"")</f>
        <v/>
      </c>
      <c r="K109" s="45" t="str">
        <f>IFERROR('DON''T DELETE!'!U133,"")</f>
        <v/>
      </c>
      <c r="L109" s="45" t="str">
        <f>IFERROR('DON''T DELETE!'!V133,"")</f>
        <v/>
      </c>
    </row>
    <row r="110" spans="2:12">
      <c r="B110" s="45" t="str">
        <f>IFERROR('DON''T DELETE!'!N134,"")</f>
        <v/>
      </c>
      <c r="C110" s="45" t="str">
        <f>IFERROR('DON''T DELETE!'!O134,"")</f>
        <v/>
      </c>
      <c r="D110" s="45" t="str">
        <f>IFERROR('DON''T DELETE!'!P134,"")</f>
        <v/>
      </c>
      <c r="E110" s="50"/>
      <c r="F110" s="45" t="str">
        <f>IFERROR('DON''T DELETE!'!Q134,"")</f>
        <v/>
      </c>
      <c r="G110" s="45" t="str">
        <f>IFERROR('DON''T DELETE!'!R134,"")</f>
        <v/>
      </c>
      <c r="H110" s="45" t="str">
        <f>IFERROR('DON''T DELETE!'!S134,"")</f>
        <v/>
      </c>
      <c r="I110" s="50"/>
      <c r="J110" s="45" t="str">
        <f>IFERROR('DON''T DELETE!'!T134,"")</f>
        <v/>
      </c>
      <c r="K110" s="45" t="str">
        <f>IFERROR('DON''T DELETE!'!U134,"")</f>
        <v/>
      </c>
      <c r="L110" s="45" t="str">
        <f>IFERROR('DON''T DELETE!'!V134,"")</f>
        <v/>
      </c>
    </row>
    <row r="111" spans="2:12">
      <c r="B111" s="45" t="str">
        <f>IFERROR('DON''T DELETE!'!N135,"")</f>
        <v/>
      </c>
      <c r="C111" s="45" t="str">
        <f>IFERROR('DON''T DELETE!'!O135,"")</f>
        <v/>
      </c>
      <c r="D111" s="45" t="str">
        <f>IFERROR('DON''T DELETE!'!P135,"")</f>
        <v/>
      </c>
      <c r="E111" s="50"/>
      <c r="F111" s="45" t="str">
        <f>IFERROR('DON''T DELETE!'!Q135,"")</f>
        <v/>
      </c>
      <c r="G111" s="45" t="str">
        <f>IFERROR('DON''T DELETE!'!R135,"")</f>
        <v/>
      </c>
      <c r="H111" s="45" t="str">
        <f>IFERROR('DON''T DELETE!'!S135,"")</f>
        <v/>
      </c>
      <c r="I111" s="50"/>
      <c r="J111" s="45" t="str">
        <f>IFERROR('DON''T DELETE!'!T135,"")</f>
        <v/>
      </c>
      <c r="K111" s="45" t="str">
        <f>IFERROR('DON''T DELETE!'!U135,"")</f>
        <v/>
      </c>
      <c r="L111" s="45" t="str">
        <f>IFERROR('DON''T DELETE!'!V135,"")</f>
        <v/>
      </c>
    </row>
    <row r="112" spans="2:12">
      <c r="B112" s="45" t="str">
        <f>IFERROR('DON''T DELETE!'!N136,"")</f>
        <v/>
      </c>
      <c r="C112" s="45" t="str">
        <f>IFERROR('DON''T DELETE!'!O136,"")</f>
        <v/>
      </c>
      <c r="D112" s="45" t="str">
        <f>IFERROR('DON''T DELETE!'!P136,"")</f>
        <v/>
      </c>
      <c r="E112" s="50"/>
      <c r="F112" s="45" t="str">
        <f>IFERROR('DON''T DELETE!'!Q136,"")</f>
        <v/>
      </c>
      <c r="G112" s="45" t="str">
        <f>IFERROR('DON''T DELETE!'!R136,"")</f>
        <v/>
      </c>
      <c r="H112" s="45" t="str">
        <f>IFERROR('DON''T DELETE!'!S136,"")</f>
        <v/>
      </c>
      <c r="I112" s="50"/>
      <c r="J112" s="45" t="str">
        <f>IFERROR('DON''T DELETE!'!T136,"")</f>
        <v/>
      </c>
      <c r="K112" s="45" t="str">
        <f>IFERROR('DON''T DELETE!'!U136,"")</f>
        <v/>
      </c>
      <c r="L112" s="45" t="str">
        <f>IFERROR('DON''T DELETE!'!V136,"")</f>
        <v/>
      </c>
    </row>
    <row r="113" spans="2:12">
      <c r="B113" s="45" t="str">
        <f>IFERROR('DON''T DELETE!'!N137,"")</f>
        <v/>
      </c>
      <c r="C113" s="45" t="str">
        <f>IFERROR('DON''T DELETE!'!O137,"")</f>
        <v/>
      </c>
      <c r="D113" s="45" t="str">
        <f>IFERROR('DON''T DELETE!'!P137,"")</f>
        <v/>
      </c>
      <c r="E113" s="50"/>
      <c r="F113" s="45" t="str">
        <f>IFERROR('DON''T DELETE!'!Q137,"")</f>
        <v/>
      </c>
      <c r="G113" s="45" t="str">
        <f>IFERROR('DON''T DELETE!'!R137,"")</f>
        <v/>
      </c>
      <c r="H113" s="45" t="str">
        <f>IFERROR('DON''T DELETE!'!S137,"")</f>
        <v/>
      </c>
      <c r="I113" s="50"/>
      <c r="J113" s="45" t="str">
        <f>IFERROR('DON''T DELETE!'!T137,"")</f>
        <v/>
      </c>
      <c r="K113" s="45" t="str">
        <f>IFERROR('DON''T DELETE!'!U137,"")</f>
        <v/>
      </c>
      <c r="L113" s="45" t="str">
        <f>IFERROR('DON''T DELETE!'!V137,"")</f>
        <v/>
      </c>
    </row>
    <row r="114" spans="2:12">
      <c r="B114" s="45" t="str">
        <f>IFERROR('DON''T DELETE!'!N138,"")</f>
        <v/>
      </c>
      <c r="C114" s="45" t="str">
        <f>IFERROR('DON''T DELETE!'!O138,"")</f>
        <v/>
      </c>
      <c r="D114" s="45" t="str">
        <f>IFERROR('DON''T DELETE!'!P138,"")</f>
        <v/>
      </c>
      <c r="E114" s="50"/>
      <c r="F114" s="45" t="str">
        <f>IFERROR('DON''T DELETE!'!Q138,"")</f>
        <v/>
      </c>
      <c r="G114" s="45" t="str">
        <f>IFERROR('DON''T DELETE!'!R138,"")</f>
        <v/>
      </c>
      <c r="H114" s="45" t="str">
        <f>IFERROR('DON''T DELETE!'!S138,"")</f>
        <v/>
      </c>
      <c r="I114" s="50"/>
      <c r="J114" s="45" t="str">
        <f>IFERROR('DON''T DELETE!'!T138,"")</f>
        <v/>
      </c>
      <c r="K114" s="45" t="str">
        <f>IFERROR('DON''T DELETE!'!U138,"")</f>
        <v/>
      </c>
      <c r="L114" s="45" t="str">
        <f>IFERROR('DON''T DELETE!'!V138,"")</f>
        <v/>
      </c>
    </row>
    <row r="115" spans="2:12">
      <c r="B115" s="45" t="str">
        <f>IFERROR('DON''T DELETE!'!N139,"")</f>
        <v/>
      </c>
      <c r="C115" s="45" t="str">
        <f>IFERROR('DON''T DELETE!'!O139,"")</f>
        <v/>
      </c>
      <c r="D115" s="45" t="str">
        <f>IFERROR('DON''T DELETE!'!P139,"")</f>
        <v/>
      </c>
      <c r="E115" s="50"/>
      <c r="F115" s="45" t="str">
        <f>IFERROR('DON''T DELETE!'!Q139,"")</f>
        <v/>
      </c>
      <c r="G115" s="45" t="str">
        <f>IFERROR('DON''T DELETE!'!R139,"")</f>
        <v/>
      </c>
      <c r="H115" s="45" t="str">
        <f>IFERROR('DON''T DELETE!'!S139,"")</f>
        <v/>
      </c>
      <c r="I115" s="50"/>
      <c r="J115" s="45" t="str">
        <f>IFERROR('DON''T DELETE!'!T139,"")</f>
        <v/>
      </c>
      <c r="K115" s="45" t="str">
        <f>IFERROR('DON''T DELETE!'!U139,"")</f>
        <v/>
      </c>
      <c r="L115" s="45" t="str">
        <f>IFERROR('DON''T DELETE!'!V139,"")</f>
        <v/>
      </c>
    </row>
    <row r="116" spans="2:12">
      <c r="B116" s="45" t="str">
        <f>IFERROR('DON''T DELETE!'!N140,"")</f>
        <v/>
      </c>
      <c r="C116" s="45" t="str">
        <f>IFERROR('DON''T DELETE!'!O140,"")</f>
        <v/>
      </c>
      <c r="D116" s="45" t="str">
        <f>IFERROR('DON''T DELETE!'!P140,"")</f>
        <v/>
      </c>
      <c r="E116" s="50"/>
      <c r="F116" s="45" t="str">
        <f>IFERROR('DON''T DELETE!'!Q140,"")</f>
        <v/>
      </c>
      <c r="G116" s="45" t="str">
        <f>IFERROR('DON''T DELETE!'!R140,"")</f>
        <v/>
      </c>
      <c r="H116" s="45" t="str">
        <f>IFERROR('DON''T DELETE!'!S140,"")</f>
        <v/>
      </c>
      <c r="I116" s="50"/>
      <c r="J116" s="45" t="str">
        <f>IFERROR('DON''T DELETE!'!T140,"")</f>
        <v/>
      </c>
      <c r="K116" s="45" t="str">
        <f>IFERROR('DON''T DELETE!'!U140,"")</f>
        <v/>
      </c>
      <c r="L116" s="45" t="str">
        <f>IFERROR('DON''T DELETE!'!V140,"")</f>
        <v/>
      </c>
    </row>
    <row r="117" spans="2:12">
      <c r="B117" s="45" t="str">
        <f>IFERROR('DON''T DELETE!'!N141,"")</f>
        <v/>
      </c>
      <c r="C117" s="45" t="str">
        <f>IFERROR('DON''T DELETE!'!O141,"")</f>
        <v/>
      </c>
      <c r="D117" s="45" t="str">
        <f>IFERROR('DON''T DELETE!'!P141,"")</f>
        <v/>
      </c>
      <c r="E117" s="50"/>
      <c r="F117" s="45" t="str">
        <f>IFERROR('DON''T DELETE!'!Q141,"")</f>
        <v/>
      </c>
      <c r="G117" s="45" t="str">
        <f>IFERROR('DON''T DELETE!'!R141,"")</f>
        <v/>
      </c>
      <c r="H117" s="45" t="str">
        <f>IFERROR('DON''T DELETE!'!S141,"")</f>
        <v/>
      </c>
      <c r="I117" s="50"/>
      <c r="J117" s="45" t="str">
        <f>IFERROR('DON''T DELETE!'!T141,"")</f>
        <v/>
      </c>
      <c r="K117" s="45" t="str">
        <f>IFERROR('DON''T DELETE!'!U141,"")</f>
        <v/>
      </c>
      <c r="L117" s="45" t="str">
        <f>IFERROR('DON''T DELETE!'!V141,"")</f>
        <v/>
      </c>
    </row>
    <row r="118" spans="2:12">
      <c r="B118" s="45" t="str">
        <f>IFERROR('DON''T DELETE!'!N142,"")</f>
        <v/>
      </c>
      <c r="C118" s="45" t="str">
        <f>IFERROR('DON''T DELETE!'!O142,"")</f>
        <v/>
      </c>
      <c r="D118" s="45" t="str">
        <f>IFERROR('DON''T DELETE!'!P142,"")</f>
        <v/>
      </c>
      <c r="E118" s="50"/>
      <c r="F118" s="45" t="str">
        <f>IFERROR('DON''T DELETE!'!Q142,"")</f>
        <v/>
      </c>
      <c r="G118" s="45" t="str">
        <f>IFERROR('DON''T DELETE!'!R142,"")</f>
        <v/>
      </c>
      <c r="H118" s="45" t="str">
        <f>IFERROR('DON''T DELETE!'!S142,"")</f>
        <v/>
      </c>
      <c r="I118" s="50"/>
      <c r="J118" s="45" t="str">
        <f>IFERROR('DON''T DELETE!'!T142,"")</f>
        <v/>
      </c>
      <c r="K118" s="45" t="str">
        <f>IFERROR('DON''T DELETE!'!U142,"")</f>
        <v/>
      </c>
      <c r="L118" s="45" t="str">
        <f>IFERROR('DON''T DELETE!'!V142,"")</f>
        <v/>
      </c>
    </row>
    <row r="119" spans="2:12">
      <c r="B119" s="45" t="str">
        <f>IFERROR('DON''T DELETE!'!N143,"")</f>
        <v/>
      </c>
      <c r="C119" s="45" t="str">
        <f>IFERROR('DON''T DELETE!'!O143,"")</f>
        <v/>
      </c>
      <c r="D119" s="45" t="str">
        <f>IFERROR('DON''T DELETE!'!P143,"")</f>
        <v/>
      </c>
      <c r="E119" s="50"/>
      <c r="F119" s="45" t="str">
        <f>IFERROR('DON''T DELETE!'!Q143,"")</f>
        <v/>
      </c>
      <c r="G119" s="45" t="str">
        <f>IFERROR('DON''T DELETE!'!R143,"")</f>
        <v/>
      </c>
      <c r="H119" s="45" t="str">
        <f>IFERROR('DON''T DELETE!'!S143,"")</f>
        <v/>
      </c>
      <c r="I119" s="50"/>
      <c r="J119" s="45" t="str">
        <f>IFERROR('DON''T DELETE!'!T143,"")</f>
        <v/>
      </c>
      <c r="K119" s="45" t="str">
        <f>IFERROR('DON''T DELETE!'!U143,"")</f>
        <v/>
      </c>
      <c r="L119" s="45" t="str">
        <f>IFERROR('DON''T DELETE!'!V143,"")</f>
        <v/>
      </c>
    </row>
    <row r="120" spans="2:12">
      <c r="B120" s="45" t="str">
        <f>IFERROR('DON''T DELETE!'!N144,"")</f>
        <v/>
      </c>
      <c r="C120" s="45" t="str">
        <f>IFERROR('DON''T DELETE!'!O144,"")</f>
        <v/>
      </c>
      <c r="D120" s="45" t="str">
        <f>IFERROR('DON''T DELETE!'!P144,"")</f>
        <v/>
      </c>
      <c r="E120" s="50"/>
      <c r="F120" s="45" t="str">
        <f>IFERROR('DON''T DELETE!'!Q144,"")</f>
        <v/>
      </c>
      <c r="G120" s="45" t="str">
        <f>IFERROR('DON''T DELETE!'!R144,"")</f>
        <v/>
      </c>
      <c r="H120" s="45" t="str">
        <f>IFERROR('DON''T DELETE!'!S144,"")</f>
        <v/>
      </c>
      <c r="I120" s="50"/>
      <c r="J120" s="45" t="str">
        <f>IFERROR('DON''T DELETE!'!T144,"")</f>
        <v/>
      </c>
      <c r="K120" s="45" t="str">
        <f>IFERROR('DON''T DELETE!'!U144,"")</f>
        <v/>
      </c>
      <c r="L120" s="45" t="str">
        <f>IFERROR('DON''T DELETE!'!V144,"")</f>
        <v/>
      </c>
    </row>
    <row r="121" spans="2:12">
      <c r="B121" s="45" t="str">
        <f>IFERROR('DON''T DELETE!'!N145,"")</f>
        <v/>
      </c>
      <c r="C121" s="45" t="str">
        <f>IFERROR('DON''T DELETE!'!O145,"")</f>
        <v/>
      </c>
      <c r="D121" s="45" t="str">
        <f>IFERROR('DON''T DELETE!'!P145,"")</f>
        <v/>
      </c>
      <c r="E121" s="50"/>
      <c r="F121" s="45" t="str">
        <f>IFERROR('DON''T DELETE!'!Q145,"")</f>
        <v/>
      </c>
      <c r="G121" s="45" t="str">
        <f>IFERROR('DON''T DELETE!'!R145,"")</f>
        <v/>
      </c>
      <c r="H121" s="45" t="str">
        <f>IFERROR('DON''T DELETE!'!S145,"")</f>
        <v/>
      </c>
      <c r="I121" s="50"/>
      <c r="J121" s="45" t="str">
        <f>IFERROR('DON''T DELETE!'!T145,"")</f>
        <v/>
      </c>
      <c r="K121" s="45" t="str">
        <f>IFERROR('DON''T DELETE!'!U145,"")</f>
        <v/>
      </c>
      <c r="L121" s="45" t="str">
        <f>IFERROR('DON''T DELETE!'!V145,"")</f>
        <v/>
      </c>
    </row>
    <row r="122" spans="2:12">
      <c r="B122" s="45" t="str">
        <f>IFERROR('DON''T DELETE!'!N146,"")</f>
        <v/>
      </c>
      <c r="C122" s="45" t="str">
        <f>IFERROR('DON''T DELETE!'!O146,"")</f>
        <v/>
      </c>
      <c r="D122" s="45" t="str">
        <f>IFERROR('DON''T DELETE!'!P146,"")</f>
        <v/>
      </c>
      <c r="E122" s="50"/>
      <c r="F122" s="45" t="str">
        <f>IFERROR('DON''T DELETE!'!Q146,"")</f>
        <v/>
      </c>
      <c r="G122" s="45" t="str">
        <f>IFERROR('DON''T DELETE!'!R146,"")</f>
        <v/>
      </c>
      <c r="H122" s="45" t="str">
        <f>IFERROR('DON''T DELETE!'!S146,"")</f>
        <v/>
      </c>
      <c r="I122" s="50"/>
      <c r="J122" s="45" t="str">
        <f>IFERROR('DON''T DELETE!'!T146,"")</f>
        <v/>
      </c>
      <c r="K122" s="45" t="str">
        <f>IFERROR('DON''T DELETE!'!U146,"")</f>
        <v/>
      </c>
      <c r="L122" s="45" t="str">
        <f>IFERROR('DON''T DELETE!'!V146,"")</f>
        <v/>
      </c>
    </row>
    <row r="123" spans="2:12">
      <c r="B123" s="45" t="str">
        <f>IFERROR('DON''T DELETE!'!N147,"")</f>
        <v/>
      </c>
      <c r="C123" s="45" t="str">
        <f>IFERROR('DON''T DELETE!'!O147,"")</f>
        <v/>
      </c>
      <c r="D123" s="45" t="str">
        <f>IFERROR('DON''T DELETE!'!P147,"")</f>
        <v/>
      </c>
      <c r="E123" s="50"/>
      <c r="F123" s="45" t="str">
        <f>IFERROR('DON''T DELETE!'!Q147,"")</f>
        <v/>
      </c>
      <c r="G123" s="45" t="str">
        <f>IFERROR('DON''T DELETE!'!R147,"")</f>
        <v/>
      </c>
      <c r="H123" s="45" t="str">
        <f>IFERROR('DON''T DELETE!'!S147,"")</f>
        <v/>
      </c>
      <c r="I123" s="50"/>
      <c r="J123" s="45" t="str">
        <f>IFERROR('DON''T DELETE!'!T147,"")</f>
        <v/>
      </c>
      <c r="K123" s="45" t="str">
        <f>IFERROR('DON''T DELETE!'!U147,"")</f>
        <v/>
      </c>
      <c r="L123" s="45" t="str">
        <f>IFERROR('DON''T DELETE!'!V147,"")</f>
        <v/>
      </c>
    </row>
    <row r="124" spans="2:12">
      <c r="B124" s="45" t="str">
        <f>IFERROR('DON''T DELETE!'!N148,"")</f>
        <v/>
      </c>
      <c r="C124" s="45" t="str">
        <f>IFERROR('DON''T DELETE!'!O148,"")</f>
        <v/>
      </c>
      <c r="D124" s="45" t="str">
        <f>IFERROR('DON''T DELETE!'!P148,"")</f>
        <v/>
      </c>
      <c r="E124" s="50"/>
      <c r="F124" s="45" t="str">
        <f>IFERROR('DON''T DELETE!'!Q148,"")</f>
        <v/>
      </c>
      <c r="G124" s="45" t="str">
        <f>IFERROR('DON''T DELETE!'!R148,"")</f>
        <v/>
      </c>
      <c r="H124" s="45" t="str">
        <f>IFERROR('DON''T DELETE!'!S148,"")</f>
        <v/>
      </c>
      <c r="I124" s="50"/>
      <c r="J124" s="45" t="str">
        <f>IFERROR('DON''T DELETE!'!T148,"")</f>
        <v/>
      </c>
      <c r="K124" s="45" t="str">
        <f>IFERROR('DON''T DELETE!'!U148,"")</f>
        <v/>
      </c>
      <c r="L124" s="45" t="str">
        <f>IFERROR('DON''T DELETE!'!V148,"")</f>
        <v/>
      </c>
    </row>
    <row r="125" spans="2:12">
      <c r="B125" s="45" t="str">
        <f>IFERROR('DON''T DELETE!'!N149,"")</f>
        <v/>
      </c>
      <c r="C125" s="45" t="str">
        <f>IFERROR('DON''T DELETE!'!O149,"")</f>
        <v/>
      </c>
      <c r="D125" s="45" t="str">
        <f>IFERROR('DON''T DELETE!'!P149,"")</f>
        <v/>
      </c>
      <c r="E125" s="50"/>
      <c r="F125" s="45" t="str">
        <f>IFERROR('DON''T DELETE!'!Q149,"")</f>
        <v/>
      </c>
      <c r="G125" s="45" t="str">
        <f>IFERROR('DON''T DELETE!'!R149,"")</f>
        <v/>
      </c>
      <c r="H125" s="45" t="str">
        <f>IFERROR('DON''T DELETE!'!S149,"")</f>
        <v/>
      </c>
      <c r="I125" s="50"/>
      <c r="J125" s="45" t="str">
        <f>IFERROR('DON''T DELETE!'!T149,"")</f>
        <v/>
      </c>
      <c r="K125" s="45" t="str">
        <f>IFERROR('DON''T DELETE!'!U149,"")</f>
        <v/>
      </c>
      <c r="L125" s="45" t="str">
        <f>IFERROR('DON''T DELETE!'!V149,"")</f>
        <v/>
      </c>
    </row>
    <row r="126" spans="2:12">
      <c r="B126" s="45" t="str">
        <f>IFERROR('DON''T DELETE!'!N150,"")</f>
        <v/>
      </c>
      <c r="C126" s="45" t="str">
        <f>IFERROR('DON''T DELETE!'!O150,"")</f>
        <v/>
      </c>
      <c r="D126" s="45" t="str">
        <f>IFERROR('DON''T DELETE!'!P150,"")</f>
        <v/>
      </c>
      <c r="E126" s="50"/>
      <c r="F126" s="45" t="str">
        <f>IFERROR('DON''T DELETE!'!Q150,"")</f>
        <v/>
      </c>
      <c r="G126" s="45" t="str">
        <f>IFERROR('DON''T DELETE!'!R150,"")</f>
        <v/>
      </c>
      <c r="H126" s="45" t="str">
        <f>IFERROR('DON''T DELETE!'!S150,"")</f>
        <v/>
      </c>
      <c r="I126" s="50"/>
      <c r="J126" s="45" t="str">
        <f>IFERROR('DON''T DELETE!'!T150,"")</f>
        <v/>
      </c>
      <c r="K126" s="45" t="str">
        <f>IFERROR('DON''T DELETE!'!U150,"")</f>
        <v/>
      </c>
      <c r="L126" s="45" t="str">
        <f>IFERROR('DON''T DELETE!'!V150,"")</f>
        <v/>
      </c>
    </row>
    <row r="127" spans="2:12">
      <c r="B127" s="45" t="str">
        <f>IFERROR('DON''T DELETE!'!N151,"")</f>
        <v/>
      </c>
      <c r="C127" s="45" t="str">
        <f>IFERROR('DON''T DELETE!'!O151,"")</f>
        <v/>
      </c>
      <c r="D127" s="45" t="str">
        <f>IFERROR('DON''T DELETE!'!P151,"")</f>
        <v/>
      </c>
      <c r="E127" s="50"/>
      <c r="F127" s="45" t="str">
        <f>IFERROR('DON''T DELETE!'!Q151,"")</f>
        <v/>
      </c>
      <c r="G127" s="45" t="str">
        <f>IFERROR('DON''T DELETE!'!R151,"")</f>
        <v/>
      </c>
      <c r="H127" s="45" t="str">
        <f>IFERROR('DON''T DELETE!'!S151,"")</f>
        <v/>
      </c>
      <c r="I127" s="50"/>
      <c r="J127" s="45" t="str">
        <f>IFERROR('DON''T DELETE!'!T151,"")</f>
        <v/>
      </c>
      <c r="K127" s="45" t="str">
        <f>IFERROR('DON''T DELETE!'!U151,"")</f>
        <v/>
      </c>
      <c r="L127" s="45" t="str">
        <f>IFERROR('DON''T DELETE!'!V151,"")</f>
        <v/>
      </c>
    </row>
    <row r="128" spans="2:12">
      <c r="B128" s="45" t="str">
        <f>IFERROR('DON''T DELETE!'!N152,"")</f>
        <v/>
      </c>
      <c r="C128" s="45" t="str">
        <f>IFERROR('DON''T DELETE!'!O152,"")</f>
        <v/>
      </c>
      <c r="D128" s="45" t="str">
        <f>IFERROR('DON''T DELETE!'!P152,"")</f>
        <v/>
      </c>
      <c r="E128" s="50"/>
      <c r="F128" s="45" t="str">
        <f>IFERROR('DON''T DELETE!'!Q152,"")</f>
        <v/>
      </c>
      <c r="G128" s="45" t="str">
        <f>IFERROR('DON''T DELETE!'!R152,"")</f>
        <v/>
      </c>
      <c r="H128" s="45" t="str">
        <f>IFERROR('DON''T DELETE!'!S152,"")</f>
        <v/>
      </c>
      <c r="I128" s="50"/>
      <c r="J128" s="45" t="str">
        <f>IFERROR('DON''T DELETE!'!T152,"")</f>
        <v/>
      </c>
      <c r="K128" s="45" t="str">
        <f>IFERROR('DON''T DELETE!'!U152,"")</f>
        <v/>
      </c>
      <c r="L128" s="45" t="str">
        <f>IFERROR('DON''T DELETE!'!V152,"")</f>
        <v/>
      </c>
    </row>
    <row r="129" spans="2:12">
      <c r="B129" s="45" t="str">
        <f>IFERROR('DON''T DELETE!'!N153,"")</f>
        <v/>
      </c>
      <c r="C129" s="45" t="str">
        <f>IFERROR('DON''T DELETE!'!O153,"")</f>
        <v/>
      </c>
      <c r="D129" s="45" t="str">
        <f>IFERROR('DON''T DELETE!'!P153,"")</f>
        <v/>
      </c>
      <c r="E129" s="50"/>
      <c r="F129" s="45" t="str">
        <f>IFERROR('DON''T DELETE!'!Q153,"")</f>
        <v/>
      </c>
      <c r="G129" s="45" t="str">
        <f>IFERROR('DON''T DELETE!'!R153,"")</f>
        <v/>
      </c>
      <c r="H129" s="45" t="str">
        <f>IFERROR('DON''T DELETE!'!S153,"")</f>
        <v/>
      </c>
      <c r="I129" s="50"/>
      <c r="J129" s="45" t="str">
        <f>IFERROR('DON''T DELETE!'!T153,"")</f>
        <v/>
      </c>
      <c r="K129" s="45" t="str">
        <f>IFERROR('DON''T DELETE!'!U153,"")</f>
        <v/>
      </c>
      <c r="L129" s="45" t="str">
        <f>IFERROR('DON''T DELETE!'!V153,"")</f>
        <v/>
      </c>
    </row>
    <row r="130" spans="2:12">
      <c r="B130" s="45" t="str">
        <f>IFERROR('DON''T DELETE!'!N154,"")</f>
        <v/>
      </c>
      <c r="C130" s="45" t="str">
        <f>IFERROR('DON''T DELETE!'!O154,"")</f>
        <v/>
      </c>
      <c r="D130" s="45" t="str">
        <f>IFERROR('DON''T DELETE!'!P154,"")</f>
        <v/>
      </c>
      <c r="E130" s="50"/>
      <c r="F130" s="45" t="str">
        <f>IFERROR('DON''T DELETE!'!Q154,"")</f>
        <v/>
      </c>
      <c r="G130" s="45" t="str">
        <f>IFERROR('DON''T DELETE!'!R154,"")</f>
        <v/>
      </c>
      <c r="H130" s="45" t="str">
        <f>IFERROR('DON''T DELETE!'!S154,"")</f>
        <v/>
      </c>
      <c r="I130" s="50"/>
      <c r="J130" s="45" t="str">
        <f>IFERROR('DON''T DELETE!'!T154,"")</f>
        <v/>
      </c>
      <c r="K130" s="45" t="str">
        <f>IFERROR('DON''T DELETE!'!U154,"")</f>
        <v/>
      </c>
      <c r="L130" s="45" t="str">
        <f>IFERROR('DON''T DELETE!'!V154,"")</f>
        <v/>
      </c>
    </row>
    <row r="131" spans="2:12">
      <c r="B131" s="45" t="str">
        <f>IFERROR('DON''T DELETE!'!N155,"")</f>
        <v/>
      </c>
      <c r="C131" s="45" t="str">
        <f>IFERROR('DON''T DELETE!'!O155,"")</f>
        <v/>
      </c>
      <c r="D131" s="45" t="str">
        <f>IFERROR('DON''T DELETE!'!P155,"")</f>
        <v/>
      </c>
      <c r="E131" s="50"/>
      <c r="F131" s="45" t="str">
        <f>IFERROR('DON''T DELETE!'!Q155,"")</f>
        <v/>
      </c>
      <c r="G131" s="45" t="str">
        <f>IFERROR('DON''T DELETE!'!R155,"")</f>
        <v/>
      </c>
      <c r="H131" s="45" t="str">
        <f>IFERROR('DON''T DELETE!'!S155,"")</f>
        <v/>
      </c>
      <c r="I131" s="50"/>
      <c r="J131" s="45" t="str">
        <f>IFERROR('DON''T DELETE!'!T155,"")</f>
        <v/>
      </c>
      <c r="K131" s="45" t="str">
        <f>IFERROR('DON''T DELETE!'!U155,"")</f>
        <v/>
      </c>
      <c r="L131" s="45" t="str">
        <f>IFERROR('DON''T DELETE!'!V155,"")</f>
        <v/>
      </c>
    </row>
    <row r="132" spans="2:12">
      <c r="B132" s="45" t="str">
        <f>IFERROR('DON''T DELETE!'!N156,"")</f>
        <v/>
      </c>
      <c r="C132" s="45" t="str">
        <f>IFERROR('DON''T DELETE!'!O156,"")</f>
        <v/>
      </c>
      <c r="D132" s="45" t="str">
        <f>IFERROR('DON''T DELETE!'!P156,"")</f>
        <v/>
      </c>
      <c r="E132" s="50"/>
      <c r="F132" s="45" t="str">
        <f>IFERROR('DON''T DELETE!'!Q156,"")</f>
        <v/>
      </c>
      <c r="G132" s="45" t="str">
        <f>IFERROR('DON''T DELETE!'!R156,"")</f>
        <v/>
      </c>
      <c r="H132" s="45" t="str">
        <f>IFERROR('DON''T DELETE!'!S156,"")</f>
        <v/>
      </c>
      <c r="I132" s="50"/>
      <c r="J132" s="45" t="str">
        <f>IFERROR('DON''T DELETE!'!T156,"")</f>
        <v/>
      </c>
      <c r="K132" s="45" t="str">
        <f>IFERROR('DON''T DELETE!'!U156,"")</f>
        <v/>
      </c>
      <c r="L132" s="45" t="str">
        <f>IFERROR('DON''T DELETE!'!V156,"")</f>
        <v/>
      </c>
    </row>
    <row r="133" spans="2:12">
      <c r="B133" s="45" t="str">
        <f>IFERROR('DON''T DELETE!'!N157,"")</f>
        <v/>
      </c>
      <c r="C133" s="45" t="str">
        <f>IFERROR('DON''T DELETE!'!O157,"")</f>
        <v/>
      </c>
      <c r="D133" s="45" t="str">
        <f>IFERROR('DON''T DELETE!'!P157,"")</f>
        <v/>
      </c>
      <c r="E133" s="50"/>
      <c r="F133" s="45" t="str">
        <f>IFERROR('DON''T DELETE!'!Q157,"")</f>
        <v/>
      </c>
      <c r="G133" s="45" t="str">
        <f>IFERROR('DON''T DELETE!'!R157,"")</f>
        <v/>
      </c>
      <c r="H133" s="45" t="str">
        <f>IFERROR('DON''T DELETE!'!S157,"")</f>
        <v/>
      </c>
      <c r="I133" s="50"/>
      <c r="J133" s="45" t="str">
        <f>IFERROR('DON''T DELETE!'!T157,"")</f>
        <v/>
      </c>
      <c r="K133" s="45" t="str">
        <f>IFERROR('DON''T DELETE!'!U157,"")</f>
        <v/>
      </c>
      <c r="L133" s="45" t="str">
        <f>IFERROR('DON''T DELETE!'!V157,"")</f>
        <v/>
      </c>
    </row>
    <row r="134" spans="2:12">
      <c r="B134" s="45" t="str">
        <f>IFERROR('DON''T DELETE!'!N158,"")</f>
        <v/>
      </c>
      <c r="C134" s="45" t="str">
        <f>IFERROR('DON''T DELETE!'!O158,"")</f>
        <v/>
      </c>
      <c r="D134" s="45" t="str">
        <f>IFERROR('DON''T DELETE!'!P158,"")</f>
        <v/>
      </c>
      <c r="E134" s="50"/>
      <c r="F134" s="45" t="str">
        <f>IFERROR('DON''T DELETE!'!Q158,"")</f>
        <v/>
      </c>
      <c r="G134" s="45" t="str">
        <f>IFERROR('DON''T DELETE!'!R158,"")</f>
        <v/>
      </c>
      <c r="H134" s="45" t="str">
        <f>IFERROR('DON''T DELETE!'!S158,"")</f>
        <v/>
      </c>
      <c r="I134" s="50"/>
      <c r="J134" s="45" t="str">
        <f>IFERROR('DON''T DELETE!'!T158,"")</f>
        <v/>
      </c>
      <c r="K134" s="45" t="str">
        <f>IFERROR('DON''T DELETE!'!U158,"")</f>
        <v/>
      </c>
      <c r="L134" s="45" t="str">
        <f>IFERROR('DON''T DELETE!'!V158,"")</f>
        <v/>
      </c>
    </row>
    <row r="135" spans="2:12">
      <c r="B135" s="45" t="str">
        <f>IFERROR('DON''T DELETE!'!N159,"")</f>
        <v/>
      </c>
      <c r="C135" s="45" t="str">
        <f>IFERROR('DON''T DELETE!'!O159,"")</f>
        <v/>
      </c>
      <c r="D135" s="45" t="str">
        <f>IFERROR('DON''T DELETE!'!P159,"")</f>
        <v/>
      </c>
      <c r="E135" s="50"/>
      <c r="F135" s="45" t="str">
        <f>IFERROR('DON''T DELETE!'!Q159,"")</f>
        <v/>
      </c>
      <c r="G135" s="45" t="str">
        <f>IFERROR('DON''T DELETE!'!R159,"")</f>
        <v/>
      </c>
      <c r="H135" s="45" t="str">
        <f>IFERROR('DON''T DELETE!'!S159,"")</f>
        <v/>
      </c>
      <c r="I135" s="50"/>
      <c r="J135" s="45" t="str">
        <f>IFERROR('DON''T DELETE!'!T159,"")</f>
        <v/>
      </c>
      <c r="K135" s="45" t="str">
        <f>IFERROR('DON''T DELETE!'!U159,"")</f>
        <v/>
      </c>
      <c r="L135" s="45" t="str">
        <f>IFERROR('DON''T DELETE!'!V159,"")</f>
        <v/>
      </c>
    </row>
    <row r="136" spans="2:12">
      <c r="B136" s="45" t="str">
        <f>IFERROR('DON''T DELETE!'!N160,"")</f>
        <v/>
      </c>
      <c r="C136" s="45" t="str">
        <f>IFERROR('DON''T DELETE!'!O160,"")</f>
        <v/>
      </c>
      <c r="D136" s="45" t="str">
        <f>IFERROR('DON''T DELETE!'!P160,"")</f>
        <v/>
      </c>
      <c r="E136" s="50"/>
      <c r="F136" s="45" t="str">
        <f>IFERROR('DON''T DELETE!'!Q160,"")</f>
        <v/>
      </c>
      <c r="G136" s="45" t="str">
        <f>IFERROR('DON''T DELETE!'!R160,"")</f>
        <v/>
      </c>
      <c r="H136" s="45" t="str">
        <f>IFERROR('DON''T DELETE!'!S160,"")</f>
        <v/>
      </c>
      <c r="I136" s="50"/>
      <c r="J136" s="45" t="str">
        <f>IFERROR('DON''T DELETE!'!T160,"")</f>
        <v/>
      </c>
      <c r="K136" s="45" t="str">
        <f>IFERROR('DON''T DELETE!'!U160,"")</f>
        <v/>
      </c>
      <c r="L136" s="45" t="str">
        <f>IFERROR('DON''T DELETE!'!V160,"")</f>
        <v/>
      </c>
    </row>
    <row r="137" spans="2:12">
      <c r="B137" s="45" t="str">
        <f>IFERROR('DON''T DELETE!'!N161,"")</f>
        <v/>
      </c>
      <c r="C137" s="45" t="str">
        <f>IFERROR('DON''T DELETE!'!O161,"")</f>
        <v/>
      </c>
      <c r="D137" s="45" t="str">
        <f>IFERROR('DON''T DELETE!'!P161,"")</f>
        <v/>
      </c>
      <c r="E137" s="50"/>
      <c r="F137" s="45" t="str">
        <f>IFERROR('DON''T DELETE!'!Q161,"")</f>
        <v/>
      </c>
      <c r="G137" s="45" t="str">
        <f>IFERROR('DON''T DELETE!'!R161,"")</f>
        <v/>
      </c>
      <c r="H137" s="45" t="str">
        <f>IFERROR('DON''T DELETE!'!S161,"")</f>
        <v/>
      </c>
      <c r="I137" s="50"/>
      <c r="J137" s="45" t="str">
        <f>IFERROR('DON''T DELETE!'!T161,"")</f>
        <v/>
      </c>
      <c r="K137" s="45" t="str">
        <f>IFERROR('DON''T DELETE!'!U161,"")</f>
        <v/>
      </c>
      <c r="L137" s="45" t="str">
        <f>IFERROR('DON''T DELETE!'!V161,"")</f>
        <v/>
      </c>
    </row>
    <row r="138" spans="2:12">
      <c r="B138" s="45" t="str">
        <f>IFERROR('DON''T DELETE!'!N162,"")</f>
        <v/>
      </c>
      <c r="C138" s="45" t="str">
        <f>IFERROR('DON''T DELETE!'!O162,"")</f>
        <v/>
      </c>
      <c r="D138" s="45" t="str">
        <f>IFERROR('DON''T DELETE!'!P162,"")</f>
        <v/>
      </c>
      <c r="E138" s="50"/>
      <c r="F138" s="45" t="str">
        <f>IFERROR('DON''T DELETE!'!Q162,"")</f>
        <v/>
      </c>
      <c r="G138" s="45" t="str">
        <f>IFERROR('DON''T DELETE!'!R162,"")</f>
        <v/>
      </c>
      <c r="H138" s="45" t="str">
        <f>IFERROR('DON''T DELETE!'!S162,"")</f>
        <v/>
      </c>
      <c r="I138" s="50"/>
      <c r="J138" s="45" t="str">
        <f>IFERROR('DON''T DELETE!'!T162,"")</f>
        <v/>
      </c>
      <c r="K138" s="45" t="str">
        <f>IFERROR('DON''T DELETE!'!U162,"")</f>
        <v/>
      </c>
      <c r="L138" s="45" t="str">
        <f>IFERROR('DON''T DELETE!'!V162,"")</f>
        <v/>
      </c>
    </row>
    <row r="139" spans="2:12">
      <c r="B139" s="45" t="str">
        <f>IFERROR('DON''T DELETE!'!N163,"")</f>
        <v/>
      </c>
      <c r="C139" s="45" t="str">
        <f>IFERROR('DON''T DELETE!'!O163,"")</f>
        <v/>
      </c>
      <c r="D139" s="45" t="str">
        <f>IFERROR('DON''T DELETE!'!P163,"")</f>
        <v/>
      </c>
      <c r="E139" s="50"/>
      <c r="F139" s="45" t="str">
        <f>IFERROR('DON''T DELETE!'!Q163,"")</f>
        <v/>
      </c>
      <c r="G139" s="45" t="str">
        <f>IFERROR('DON''T DELETE!'!R163,"")</f>
        <v/>
      </c>
      <c r="H139" s="45" t="str">
        <f>IFERROR('DON''T DELETE!'!S163,"")</f>
        <v/>
      </c>
      <c r="I139" s="50"/>
      <c r="J139" s="45" t="str">
        <f>IFERROR('DON''T DELETE!'!T163,"")</f>
        <v/>
      </c>
      <c r="K139" s="45" t="str">
        <f>IFERROR('DON''T DELETE!'!U163,"")</f>
        <v/>
      </c>
      <c r="L139" s="45" t="str">
        <f>IFERROR('DON''T DELETE!'!V163,"")</f>
        <v/>
      </c>
    </row>
    <row r="140" spans="2:12">
      <c r="B140" s="45" t="str">
        <f>IFERROR('DON''T DELETE!'!N164,"")</f>
        <v/>
      </c>
      <c r="C140" s="45" t="str">
        <f>IFERROR('DON''T DELETE!'!O164,"")</f>
        <v/>
      </c>
      <c r="D140" s="45" t="str">
        <f>IFERROR('DON''T DELETE!'!P164,"")</f>
        <v/>
      </c>
      <c r="E140" s="50"/>
      <c r="F140" s="45" t="str">
        <f>IFERROR('DON''T DELETE!'!Q164,"")</f>
        <v/>
      </c>
      <c r="G140" s="45" t="str">
        <f>IFERROR('DON''T DELETE!'!R164,"")</f>
        <v/>
      </c>
      <c r="H140" s="45" t="str">
        <f>IFERROR('DON''T DELETE!'!S164,"")</f>
        <v/>
      </c>
      <c r="I140" s="50"/>
      <c r="J140" s="45" t="str">
        <f>IFERROR('DON''T DELETE!'!T164,"")</f>
        <v/>
      </c>
      <c r="K140" s="45" t="str">
        <f>IFERROR('DON''T DELETE!'!U164,"")</f>
        <v/>
      </c>
      <c r="L140" s="45" t="str">
        <f>IFERROR('DON''T DELETE!'!V164,"")</f>
        <v/>
      </c>
    </row>
    <row r="141" spans="2:12">
      <c r="B141" s="45" t="str">
        <f>IFERROR('DON''T DELETE!'!N165,"")</f>
        <v/>
      </c>
      <c r="C141" s="45" t="str">
        <f>IFERROR('DON''T DELETE!'!O165,"")</f>
        <v/>
      </c>
      <c r="D141" s="45" t="str">
        <f>IFERROR('DON''T DELETE!'!P165,"")</f>
        <v/>
      </c>
      <c r="E141" s="50"/>
      <c r="F141" s="45" t="str">
        <f>IFERROR('DON''T DELETE!'!Q165,"")</f>
        <v/>
      </c>
      <c r="G141" s="45" t="str">
        <f>IFERROR('DON''T DELETE!'!R165,"")</f>
        <v/>
      </c>
      <c r="H141" s="45" t="str">
        <f>IFERROR('DON''T DELETE!'!S165,"")</f>
        <v/>
      </c>
      <c r="I141" s="50"/>
      <c r="J141" s="45" t="str">
        <f>IFERROR('DON''T DELETE!'!T165,"")</f>
        <v/>
      </c>
      <c r="K141" s="45" t="str">
        <f>IFERROR('DON''T DELETE!'!U165,"")</f>
        <v/>
      </c>
      <c r="L141" s="45" t="str">
        <f>IFERROR('DON''T DELETE!'!V165,"")</f>
        <v/>
      </c>
    </row>
    <row r="142" spans="2:12">
      <c r="B142" s="45" t="str">
        <f>IFERROR('DON''T DELETE!'!N166,"")</f>
        <v/>
      </c>
      <c r="C142" s="45" t="str">
        <f>IFERROR('DON''T DELETE!'!O166,"")</f>
        <v/>
      </c>
      <c r="D142" s="45" t="str">
        <f>IFERROR('DON''T DELETE!'!P166,"")</f>
        <v/>
      </c>
      <c r="E142" s="50"/>
      <c r="F142" s="45" t="str">
        <f>IFERROR('DON''T DELETE!'!Q166,"")</f>
        <v/>
      </c>
      <c r="G142" s="45" t="str">
        <f>IFERROR('DON''T DELETE!'!R166,"")</f>
        <v/>
      </c>
      <c r="H142" s="45" t="str">
        <f>IFERROR('DON''T DELETE!'!S166,"")</f>
        <v/>
      </c>
      <c r="I142" s="50"/>
      <c r="J142" s="45" t="str">
        <f>IFERROR('DON''T DELETE!'!T166,"")</f>
        <v/>
      </c>
      <c r="K142" s="45" t="str">
        <f>IFERROR('DON''T DELETE!'!U166,"")</f>
        <v/>
      </c>
      <c r="L142" s="45" t="str">
        <f>IFERROR('DON''T DELETE!'!V166,"")</f>
        <v/>
      </c>
    </row>
    <row r="143" spans="2:12">
      <c r="B143" s="45" t="str">
        <f>IFERROR('DON''T DELETE!'!N167,"")</f>
        <v/>
      </c>
      <c r="C143" s="45" t="str">
        <f>IFERROR('DON''T DELETE!'!O167,"")</f>
        <v/>
      </c>
      <c r="D143" s="45" t="str">
        <f>IFERROR('DON''T DELETE!'!P167,"")</f>
        <v/>
      </c>
      <c r="E143" s="50"/>
      <c r="F143" s="45" t="str">
        <f>IFERROR('DON''T DELETE!'!Q167,"")</f>
        <v/>
      </c>
      <c r="G143" s="45" t="str">
        <f>IFERROR('DON''T DELETE!'!R167,"")</f>
        <v/>
      </c>
      <c r="H143" s="45" t="str">
        <f>IFERROR('DON''T DELETE!'!S167,"")</f>
        <v/>
      </c>
      <c r="I143" s="50"/>
      <c r="J143" s="45" t="str">
        <f>IFERROR('DON''T DELETE!'!T167,"")</f>
        <v/>
      </c>
      <c r="K143" s="45" t="str">
        <f>IFERROR('DON''T DELETE!'!U167,"")</f>
        <v/>
      </c>
      <c r="L143" s="45" t="str">
        <f>IFERROR('DON''T DELETE!'!V167,"")</f>
        <v/>
      </c>
    </row>
    <row r="144" spans="2:12">
      <c r="B144" s="45" t="str">
        <f>IFERROR('DON''T DELETE!'!N168,"")</f>
        <v/>
      </c>
      <c r="C144" s="45" t="str">
        <f>IFERROR('DON''T DELETE!'!O168,"")</f>
        <v/>
      </c>
      <c r="D144" s="45" t="str">
        <f>IFERROR('DON''T DELETE!'!P168,"")</f>
        <v/>
      </c>
      <c r="E144" s="50"/>
      <c r="F144" s="45" t="str">
        <f>IFERROR('DON''T DELETE!'!Q168,"")</f>
        <v/>
      </c>
      <c r="G144" s="45" t="str">
        <f>IFERROR('DON''T DELETE!'!R168,"")</f>
        <v/>
      </c>
      <c r="H144" s="45" t="str">
        <f>IFERROR('DON''T DELETE!'!S168,"")</f>
        <v/>
      </c>
      <c r="I144" s="50"/>
      <c r="J144" s="45" t="str">
        <f>IFERROR('DON''T DELETE!'!T168,"")</f>
        <v/>
      </c>
      <c r="K144" s="45" t="str">
        <f>IFERROR('DON''T DELETE!'!U168,"")</f>
        <v/>
      </c>
      <c r="L144" s="45" t="str">
        <f>IFERROR('DON''T DELETE!'!V168,"")</f>
        <v/>
      </c>
    </row>
    <row r="145" spans="2:12">
      <c r="B145" s="45" t="str">
        <f>IFERROR('DON''T DELETE!'!N169,"")</f>
        <v/>
      </c>
      <c r="C145" s="45" t="str">
        <f>IFERROR('DON''T DELETE!'!O169,"")</f>
        <v/>
      </c>
      <c r="D145" s="45" t="str">
        <f>IFERROR('DON''T DELETE!'!P169,"")</f>
        <v/>
      </c>
      <c r="E145" s="50"/>
      <c r="F145" s="45" t="str">
        <f>IFERROR('DON''T DELETE!'!Q169,"")</f>
        <v/>
      </c>
      <c r="G145" s="45" t="str">
        <f>IFERROR('DON''T DELETE!'!R169,"")</f>
        <v/>
      </c>
      <c r="H145" s="45" t="str">
        <f>IFERROR('DON''T DELETE!'!S169,"")</f>
        <v/>
      </c>
      <c r="I145" s="50"/>
      <c r="J145" s="45" t="str">
        <f>IFERROR('DON''T DELETE!'!T169,"")</f>
        <v/>
      </c>
      <c r="K145" s="45" t="str">
        <f>IFERROR('DON''T DELETE!'!U169,"")</f>
        <v/>
      </c>
      <c r="L145" s="45" t="str">
        <f>IFERROR('DON''T DELETE!'!V169,"")</f>
        <v/>
      </c>
    </row>
    <row r="146" spans="2:12">
      <c r="B146" s="45" t="str">
        <f>IFERROR('DON''T DELETE!'!N170,"")</f>
        <v/>
      </c>
      <c r="C146" s="45" t="str">
        <f>IFERROR('DON''T DELETE!'!O170,"")</f>
        <v/>
      </c>
      <c r="D146" s="45" t="str">
        <f>IFERROR('DON''T DELETE!'!P170,"")</f>
        <v/>
      </c>
      <c r="E146" s="50"/>
      <c r="F146" s="45" t="str">
        <f>IFERROR('DON''T DELETE!'!Q170,"")</f>
        <v/>
      </c>
      <c r="G146" s="45" t="str">
        <f>IFERROR('DON''T DELETE!'!R170,"")</f>
        <v/>
      </c>
      <c r="H146" s="45" t="str">
        <f>IFERROR('DON''T DELETE!'!S170,"")</f>
        <v/>
      </c>
      <c r="I146" s="50"/>
      <c r="J146" s="45" t="str">
        <f>IFERROR('DON''T DELETE!'!T170,"")</f>
        <v/>
      </c>
      <c r="K146" s="45" t="str">
        <f>IFERROR('DON''T DELETE!'!U170,"")</f>
        <v/>
      </c>
      <c r="L146" s="45" t="str">
        <f>IFERROR('DON''T DELETE!'!V170,"")</f>
        <v/>
      </c>
    </row>
    <row r="147" spans="2:12">
      <c r="B147" s="45" t="str">
        <f>IFERROR('DON''T DELETE!'!N171,"")</f>
        <v/>
      </c>
      <c r="C147" s="45" t="str">
        <f>IFERROR('DON''T DELETE!'!O171,"")</f>
        <v/>
      </c>
      <c r="D147" s="45" t="str">
        <f>IFERROR('DON''T DELETE!'!P171,"")</f>
        <v/>
      </c>
      <c r="E147" s="50"/>
      <c r="F147" s="45" t="str">
        <f>IFERROR('DON''T DELETE!'!Q171,"")</f>
        <v/>
      </c>
      <c r="G147" s="45" t="str">
        <f>IFERROR('DON''T DELETE!'!R171,"")</f>
        <v/>
      </c>
      <c r="H147" s="45" t="str">
        <f>IFERROR('DON''T DELETE!'!S171,"")</f>
        <v/>
      </c>
      <c r="I147" s="50"/>
      <c r="J147" s="45" t="str">
        <f>IFERROR('DON''T DELETE!'!T171,"")</f>
        <v/>
      </c>
      <c r="K147" s="45" t="str">
        <f>IFERROR('DON''T DELETE!'!U171,"")</f>
        <v/>
      </c>
      <c r="L147" s="45" t="str">
        <f>IFERROR('DON''T DELETE!'!V171,"")</f>
        <v/>
      </c>
    </row>
    <row r="148" spans="2:12">
      <c r="B148" s="45" t="str">
        <f>IFERROR('DON''T DELETE!'!N172,"")</f>
        <v/>
      </c>
      <c r="C148" s="45" t="str">
        <f>IFERROR('DON''T DELETE!'!O172,"")</f>
        <v/>
      </c>
      <c r="D148" s="45" t="str">
        <f>IFERROR('DON''T DELETE!'!P172,"")</f>
        <v/>
      </c>
      <c r="E148" s="50"/>
      <c r="F148" s="45" t="str">
        <f>IFERROR('DON''T DELETE!'!Q172,"")</f>
        <v/>
      </c>
      <c r="G148" s="45" t="str">
        <f>IFERROR('DON''T DELETE!'!R172,"")</f>
        <v/>
      </c>
      <c r="H148" s="45" t="str">
        <f>IFERROR('DON''T DELETE!'!S172,"")</f>
        <v/>
      </c>
      <c r="I148" s="50"/>
      <c r="J148" s="45" t="str">
        <f>IFERROR('DON''T DELETE!'!T172,"")</f>
        <v/>
      </c>
      <c r="K148" s="45" t="str">
        <f>IFERROR('DON''T DELETE!'!U172,"")</f>
        <v/>
      </c>
      <c r="L148" s="45" t="str">
        <f>IFERROR('DON''T DELETE!'!V172,"")</f>
        <v/>
      </c>
    </row>
    <row r="149" spans="2:12">
      <c r="B149" s="45" t="str">
        <f>IFERROR('DON''T DELETE!'!N173,"")</f>
        <v/>
      </c>
      <c r="C149" s="45" t="str">
        <f>IFERROR('DON''T DELETE!'!O173,"")</f>
        <v/>
      </c>
      <c r="D149" s="45" t="str">
        <f>IFERROR('DON''T DELETE!'!P173,"")</f>
        <v/>
      </c>
      <c r="E149" s="50"/>
      <c r="F149" s="45" t="str">
        <f>IFERROR('DON''T DELETE!'!Q173,"")</f>
        <v/>
      </c>
      <c r="G149" s="45" t="str">
        <f>IFERROR('DON''T DELETE!'!R173,"")</f>
        <v/>
      </c>
      <c r="H149" s="45" t="str">
        <f>IFERROR('DON''T DELETE!'!S173,"")</f>
        <v/>
      </c>
      <c r="I149" s="50"/>
      <c r="J149" s="45" t="str">
        <f>IFERROR('DON''T DELETE!'!T173,"")</f>
        <v/>
      </c>
      <c r="K149" s="45" t="str">
        <f>IFERROR('DON''T DELETE!'!U173,"")</f>
        <v/>
      </c>
      <c r="L149" s="45" t="str">
        <f>IFERROR('DON''T DELETE!'!V173,"")</f>
        <v/>
      </c>
    </row>
    <row r="150" spans="2:12">
      <c r="B150" s="45" t="str">
        <f>IFERROR('DON''T DELETE!'!N174,"")</f>
        <v/>
      </c>
      <c r="C150" s="45" t="str">
        <f>IFERROR('DON''T DELETE!'!O174,"")</f>
        <v/>
      </c>
      <c r="D150" s="45" t="str">
        <f>IFERROR('DON''T DELETE!'!P174,"")</f>
        <v/>
      </c>
      <c r="E150" s="50"/>
      <c r="F150" s="45" t="str">
        <f>IFERROR('DON''T DELETE!'!Q174,"")</f>
        <v/>
      </c>
      <c r="G150" s="45" t="str">
        <f>IFERROR('DON''T DELETE!'!R174,"")</f>
        <v/>
      </c>
      <c r="H150" s="45" t="str">
        <f>IFERROR('DON''T DELETE!'!S174,"")</f>
        <v/>
      </c>
      <c r="I150" s="50"/>
      <c r="J150" s="45" t="str">
        <f>IFERROR('DON''T DELETE!'!T174,"")</f>
        <v/>
      </c>
      <c r="K150" s="45" t="str">
        <f>IFERROR('DON''T DELETE!'!U174,"")</f>
        <v/>
      </c>
      <c r="L150" s="45" t="str">
        <f>IFERROR('DON''T DELETE!'!V174,"")</f>
        <v/>
      </c>
    </row>
    <row r="151" spans="2:12">
      <c r="B151" s="45" t="str">
        <f>IFERROR('DON''T DELETE!'!N175,"")</f>
        <v/>
      </c>
      <c r="C151" s="45" t="str">
        <f>IFERROR('DON''T DELETE!'!O175,"")</f>
        <v/>
      </c>
      <c r="D151" s="45" t="str">
        <f>IFERROR('DON''T DELETE!'!P175,"")</f>
        <v/>
      </c>
      <c r="E151" s="50"/>
      <c r="F151" s="45" t="str">
        <f>IFERROR('DON''T DELETE!'!Q175,"")</f>
        <v/>
      </c>
      <c r="G151" s="45" t="str">
        <f>IFERROR('DON''T DELETE!'!R175,"")</f>
        <v/>
      </c>
      <c r="H151" s="45" t="str">
        <f>IFERROR('DON''T DELETE!'!S175,"")</f>
        <v/>
      </c>
      <c r="I151" s="50"/>
      <c r="J151" s="45" t="str">
        <f>IFERROR('DON''T DELETE!'!T175,"")</f>
        <v/>
      </c>
      <c r="K151" s="45" t="str">
        <f>IFERROR('DON''T DELETE!'!U175,"")</f>
        <v/>
      </c>
      <c r="L151" s="45" t="str">
        <f>IFERROR('DON''T DELETE!'!V175,"")</f>
        <v/>
      </c>
    </row>
    <row r="152" spans="2:12">
      <c r="B152" s="45" t="str">
        <f>IFERROR('DON''T DELETE!'!N176,"")</f>
        <v/>
      </c>
      <c r="C152" s="45" t="str">
        <f>IFERROR('DON''T DELETE!'!O176,"")</f>
        <v/>
      </c>
      <c r="D152" s="45" t="str">
        <f>IFERROR('DON''T DELETE!'!P176,"")</f>
        <v/>
      </c>
      <c r="E152" s="50"/>
      <c r="F152" s="45" t="str">
        <f>IFERROR('DON''T DELETE!'!Q176,"")</f>
        <v/>
      </c>
      <c r="G152" s="45" t="str">
        <f>IFERROR('DON''T DELETE!'!R176,"")</f>
        <v/>
      </c>
      <c r="H152" s="45" t="str">
        <f>IFERROR('DON''T DELETE!'!S176,"")</f>
        <v/>
      </c>
      <c r="I152" s="50"/>
      <c r="J152" s="45" t="str">
        <f>IFERROR('DON''T DELETE!'!T176,"")</f>
        <v/>
      </c>
      <c r="K152" s="45" t="str">
        <f>IFERROR('DON''T DELETE!'!U176,"")</f>
        <v/>
      </c>
      <c r="L152" s="45" t="str">
        <f>IFERROR('DON''T DELETE!'!V176,"")</f>
        <v/>
      </c>
    </row>
    <row r="153" spans="2:12">
      <c r="B153" s="45" t="str">
        <f>IFERROR('DON''T DELETE!'!N177,"")</f>
        <v/>
      </c>
      <c r="C153" s="45" t="str">
        <f>IFERROR('DON''T DELETE!'!O177,"")</f>
        <v/>
      </c>
      <c r="D153" s="45" t="str">
        <f>IFERROR('DON''T DELETE!'!P177,"")</f>
        <v/>
      </c>
      <c r="E153" s="50"/>
      <c r="F153" s="45" t="str">
        <f>IFERROR('DON''T DELETE!'!Q177,"")</f>
        <v/>
      </c>
      <c r="G153" s="45" t="str">
        <f>IFERROR('DON''T DELETE!'!R177,"")</f>
        <v/>
      </c>
      <c r="H153" s="45" t="str">
        <f>IFERROR('DON''T DELETE!'!S177,"")</f>
        <v/>
      </c>
      <c r="I153" s="50"/>
      <c r="J153" s="45" t="str">
        <f>IFERROR('DON''T DELETE!'!T177,"")</f>
        <v/>
      </c>
      <c r="K153" s="45" t="str">
        <f>IFERROR('DON''T DELETE!'!U177,"")</f>
        <v/>
      </c>
      <c r="L153" s="45" t="str">
        <f>IFERROR('DON''T DELETE!'!V177,"")</f>
        <v/>
      </c>
    </row>
    <row r="154" spans="2:12">
      <c r="B154" s="45" t="str">
        <f>IFERROR('DON''T DELETE!'!N178,"")</f>
        <v/>
      </c>
      <c r="C154" s="45" t="str">
        <f>IFERROR('DON''T DELETE!'!O178,"")</f>
        <v/>
      </c>
      <c r="D154" s="45" t="str">
        <f>IFERROR('DON''T DELETE!'!P178,"")</f>
        <v/>
      </c>
      <c r="E154" s="50"/>
      <c r="F154" s="45" t="str">
        <f>IFERROR('DON''T DELETE!'!Q178,"")</f>
        <v/>
      </c>
      <c r="G154" s="45" t="str">
        <f>IFERROR('DON''T DELETE!'!R178,"")</f>
        <v/>
      </c>
      <c r="H154" s="45" t="str">
        <f>IFERROR('DON''T DELETE!'!S178,"")</f>
        <v/>
      </c>
      <c r="I154" s="50"/>
      <c r="J154" s="45" t="str">
        <f>IFERROR('DON''T DELETE!'!T178,"")</f>
        <v/>
      </c>
      <c r="K154" s="45" t="str">
        <f>IFERROR('DON''T DELETE!'!U178,"")</f>
        <v/>
      </c>
      <c r="L154" s="45" t="str">
        <f>IFERROR('DON''T DELETE!'!V178,"")</f>
        <v/>
      </c>
    </row>
    <row r="155" spans="2:12">
      <c r="B155" s="45" t="str">
        <f>IFERROR('DON''T DELETE!'!N179,"")</f>
        <v/>
      </c>
      <c r="C155" s="45" t="str">
        <f>IFERROR('DON''T DELETE!'!O179,"")</f>
        <v/>
      </c>
      <c r="D155" s="45" t="str">
        <f>IFERROR('DON''T DELETE!'!P179,"")</f>
        <v/>
      </c>
      <c r="E155" s="50"/>
      <c r="F155" s="45" t="str">
        <f>IFERROR('DON''T DELETE!'!Q179,"")</f>
        <v/>
      </c>
      <c r="G155" s="45" t="str">
        <f>IFERROR('DON''T DELETE!'!R179,"")</f>
        <v/>
      </c>
      <c r="H155" s="45" t="str">
        <f>IFERROR('DON''T DELETE!'!S179,"")</f>
        <v/>
      </c>
      <c r="I155" s="50"/>
      <c r="J155" s="45" t="str">
        <f>IFERROR('DON''T DELETE!'!T179,"")</f>
        <v/>
      </c>
      <c r="K155" s="45" t="str">
        <f>IFERROR('DON''T DELETE!'!U179,"")</f>
        <v/>
      </c>
      <c r="L155" s="45" t="str">
        <f>IFERROR('DON''T DELETE!'!V179,"")</f>
        <v/>
      </c>
    </row>
    <row r="156" spans="2:12">
      <c r="B156" s="45" t="str">
        <f>IFERROR('DON''T DELETE!'!N180,"")</f>
        <v/>
      </c>
      <c r="C156" s="45" t="str">
        <f>IFERROR('DON''T DELETE!'!O180,"")</f>
        <v/>
      </c>
      <c r="D156" s="45" t="str">
        <f>IFERROR('DON''T DELETE!'!P180,"")</f>
        <v/>
      </c>
      <c r="E156" s="50"/>
      <c r="F156" s="45" t="str">
        <f>IFERROR('DON''T DELETE!'!Q180,"")</f>
        <v/>
      </c>
      <c r="G156" s="45" t="str">
        <f>IFERROR('DON''T DELETE!'!R180,"")</f>
        <v/>
      </c>
      <c r="H156" s="45" t="str">
        <f>IFERROR('DON''T DELETE!'!S180,"")</f>
        <v/>
      </c>
      <c r="I156" s="50"/>
      <c r="J156" s="45" t="str">
        <f>IFERROR('DON''T DELETE!'!T180,"")</f>
        <v/>
      </c>
      <c r="K156" s="45" t="str">
        <f>IFERROR('DON''T DELETE!'!U180,"")</f>
        <v/>
      </c>
      <c r="L156" s="45" t="str">
        <f>IFERROR('DON''T DELETE!'!V180,"")</f>
        <v/>
      </c>
    </row>
    <row r="157" spans="2:12">
      <c r="B157" s="45" t="str">
        <f>IFERROR('DON''T DELETE!'!N181,"")</f>
        <v/>
      </c>
      <c r="C157" s="45" t="str">
        <f>IFERROR('DON''T DELETE!'!O181,"")</f>
        <v/>
      </c>
      <c r="D157" s="45" t="str">
        <f>IFERROR('DON''T DELETE!'!P181,"")</f>
        <v/>
      </c>
      <c r="E157" s="50"/>
      <c r="F157" s="45" t="str">
        <f>IFERROR('DON''T DELETE!'!Q181,"")</f>
        <v/>
      </c>
      <c r="G157" s="45" t="str">
        <f>IFERROR('DON''T DELETE!'!R181,"")</f>
        <v/>
      </c>
      <c r="H157" s="45" t="str">
        <f>IFERROR('DON''T DELETE!'!S181,"")</f>
        <v/>
      </c>
      <c r="I157" s="50"/>
      <c r="J157" s="45" t="str">
        <f>IFERROR('DON''T DELETE!'!T181,"")</f>
        <v/>
      </c>
      <c r="K157" s="45" t="str">
        <f>IFERROR('DON''T DELETE!'!U181,"")</f>
        <v/>
      </c>
      <c r="L157" s="45" t="str">
        <f>IFERROR('DON''T DELETE!'!V181,"")</f>
        <v/>
      </c>
    </row>
    <row r="158" spans="2:12">
      <c r="B158" s="45" t="str">
        <f>IFERROR('DON''T DELETE!'!N182,"")</f>
        <v/>
      </c>
      <c r="C158" s="45" t="str">
        <f>IFERROR('DON''T DELETE!'!O182,"")</f>
        <v/>
      </c>
      <c r="D158" s="45" t="str">
        <f>IFERROR('DON''T DELETE!'!P182,"")</f>
        <v/>
      </c>
      <c r="E158" s="50"/>
      <c r="F158" s="45" t="str">
        <f>IFERROR('DON''T DELETE!'!Q182,"")</f>
        <v/>
      </c>
      <c r="G158" s="45" t="str">
        <f>IFERROR('DON''T DELETE!'!R182,"")</f>
        <v/>
      </c>
      <c r="H158" s="45" t="str">
        <f>IFERROR('DON''T DELETE!'!S182,"")</f>
        <v/>
      </c>
      <c r="I158" s="50"/>
      <c r="J158" s="45" t="str">
        <f>IFERROR('DON''T DELETE!'!T182,"")</f>
        <v/>
      </c>
      <c r="K158" s="45" t="str">
        <f>IFERROR('DON''T DELETE!'!U182,"")</f>
        <v/>
      </c>
      <c r="L158" s="45" t="str">
        <f>IFERROR('DON''T DELETE!'!V182,"")</f>
        <v/>
      </c>
    </row>
    <row r="159" spans="2:12">
      <c r="B159" s="45" t="str">
        <f>IFERROR('DON''T DELETE!'!N183,"")</f>
        <v/>
      </c>
      <c r="C159" s="45" t="str">
        <f>IFERROR('DON''T DELETE!'!O183,"")</f>
        <v/>
      </c>
      <c r="D159" s="45" t="str">
        <f>IFERROR('DON''T DELETE!'!P183,"")</f>
        <v/>
      </c>
      <c r="E159" s="50"/>
      <c r="F159" s="45" t="str">
        <f>IFERROR('DON''T DELETE!'!Q183,"")</f>
        <v/>
      </c>
      <c r="G159" s="45" t="str">
        <f>IFERROR('DON''T DELETE!'!R183,"")</f>
        <v/>
      </c>
      <c r="H159" s="45" t="str">
        <f>IFERROR('DON''T DELETE!'!S183,"")</f>
        <v/>
      </c>
      <c r="I159" s="50"/>
      <c r="J159" s="45" t="str">
        <f>IFERROR('DON''T DELETE!'!T183,"")</f>
        <v/>
      </c>
      <c r="K159" s="45" t="str">
        <f>IFERROR('DON''T DELETE!'!U183,"")</f>
        <v/>
      </c>
      <c r="L159" s="45" t="str">
        <f>IFERROR('DON''T DELETE!'!V183,"")</f>
        <v/>
      </c>
    </row>
    <row r="160" spans="2:12">
      <c r="B160" s="45" t="str">
        <f>IFERROR('DON''T DELETE!'!N184,"")</f>
        <v/>
      </c>
      <c r="C160" s="45" t="str">
        <f>IFERROR('DON''T DELETE!'!O184,"")</f>
        <v/>
      </c>
      <c r="D160" s="45" t="str">
        <f>IFERROR('DON''T DELETE!'!P184,"")</f>
        <v/>
      </c>
      <c r="E160" s="50"/>
      <c r="F160" s="45" t="str">
        <f>IFERROR('DON''T DELETE!'!Q184,"")</f>
        <v/>
      </c>
      <c r="G160" s="45" t="str">
        <f>IFERROR('DON''T DELETE!'!R184,"")</f>
        <v/>
      </c>
      <c r="H160" s="45" t="str">
        <f>IFERROR('DON''T DELETE!'!S184,"")</f>
        <v/>
      </c>
      <c r="I160" s="50"/>
      <c r="J160" s="45" t="str">
        <f>IFERROR('DON''T DELETE!'!T184,"")</f>
        <v/>
      </c>
      <c r="K160" s="45" t="str">
        <f>IFERROR('DON''T DELETE!'!U184,"")</f>
        <v/>
      </c>
      <c r="L160" s="45" t="str">
        <f>IFERROR('DON''T DELETE!'!V184,"")</f>
        <v/>
      </c>
    </row>
    <row r="161" spans="2:12">
      <c r="B161" s="45" t="str">
        <f>IFERROR('DON''T DELETE!'!N185,"")</f>
        <v/>
      </c>
      <c r="C161" s="45" t="str">
        <f>IFERROR('DON''T DELETE!'!O185,"")</f>
        <v/>
      </c>
      <c r="D161" s="45" t="str">
        <f>IFERROR('DON''T DELETE!'!P185,"")</f>
        <v/>
      </c>
      <c r="E161" s="50"/>
      <c r="F161" s="45" t="str">
        <f>IFERROR('DON''T DELETE!'!Q185,"")</f>
        <v/>
      </c>
      <c r="G161" s="45" t="str">
        <f>IFERROR('DON''T DELETE!'!R185,"")</f>
        <v/>
      </c>
      <c r="H161" s="45" t="str">
        <f>IFERROR('DON''T DELETE!'!S185,"")</f>
        <v/>
      </c>
      <c r="I161" s="50"/>
      <c r="J161" s="45" t="str">
        <f>IFERROR('DON''T DELETE!'!T185,"")</f>
        <v/>
      </c>
      <c r="K161" s="45" t="str">
        <f>IFERROR('DON''T DELETE!'!U185,"")</f>
        <v/>
      </c>
      <c r="L161" s="45" t="str">
        <f>IFERROR('DON''T DELETE!'!V185,"")</f>
        <v/>
      </c>
    </row>
    <row r="162" spans="2:12">
      <c r="B162" s="45" t="str">
        <f>IFERROR('DON''T DELETE!'!N186,"")</f>
        <v/>
      </c>
      <c r="C162" s="45" t="str">
        <f>IFERROR('DON''T DELETE!'!O186,"")</f>
        <v/>
      </c>
      <c r="D162" s="45" t="str">
        <f>IFERROR('DON''T DELETE!'!P186,"")</f>
        <v/>
      </c>
      <c r="E162" s="50"/>
      <c r="F162" s="45" t="str">
        <f>IFERROR('DON''T DELETE!'!Q186,"")</f>
        <v/>
      </c>
      <c r="G162" s="45" t="str">
        <f>IFERROR('DON''T DELETE!'!R186,"")</f>
        <v/>
      </c>
      <c r="H162" s="45" t="str">
        <f>IFERROR('DON''T DELETE!'!S186,"")</f>
        <v/>
      </c>
      <c r="I162" s="50"/>
      <c r="J162" s="45" t="str">
        <f>IFERROR('DON''T DELETE!'!T186,"")</f>
        <v/>
      </c>
      <c r="K162" s="45" t="str">
        <f>IFERROR('DON''T DELETE!'!U186,"")</f>
        <v/>
      </c>
      <c r="L162" s="45" t="str">
        <f>IFERROR('DON''T DELETE!'!V186,"")</f>
        <v/>
      </c>
    </row>
    <row r="163" spans="2:12">
      <c r="B163" s="45" t="str">
        <f>IFERROR('DON''T DELETE!'!N187,"")</f>
        <v/>
      </c>
      <c r="C163" s="45" t="str">
        <f>IFERROR('DON''T DELETE!'!O187,"")</f>
        <v/>
      </c>
      <c r="D163" s="45" t="str">
        <f>IFERROR('DON''T DELETE!'!P187,"")</f>
        <v/>
      </c>
      <c r="E163" s="50"/>
      <c r="F163" s="45" t="str">
        <f>IFERROR('DON''T DELETE!'!Q187,"")</f>
        <v/>
      </c>
      <c r="G163" s="45" t="str">
        <f>IFERROR('DON''T DELETE!'!R187,"")</f>
        <v/>
      </c>
      <c r="H163" s="45" t="str">
        <f>IFERROR('DON''T DELETE!'!S187,"")</f>
        <v/>
      </c>
      <c r="I163" s="50"/>
      <c r="J163" s="45" t="str">
        <f>IFERROR('DON''T DELETE!'!T187,"")</f>
        <v/>
      </c>
      <c r="K163" s="45" t="str">
        <f>IFERROR('DON''T DELETE!'!U187,"")</f>
        <v/>
      </c>
      <c r="L163" s="45" t="str">
        <f>IFERROR('DON''T DELETE!'!V187,"")</f>
        <v/>
      </c>
    </row>
    <row r="164" spans="2:12">
      <c r="B164" s="45" t="str">
        <f>IFERROR('DON''T DELETE!'!N188,"")</f>
        <v/>
      </c>
      <c r="C164" s="45" t="str">
        <f>IFERROR('DON''T DELETE!'!O188,"")</f>
        <v/>
      </c>
      <c r="D164" s="45" t="str">
        <f>IFERROR('DON''T DELETE!'!P188,"")</f>
        <v/>
      </c>
      <c r="E164" s="50"/>
      <c r="F164" s="45" t="str">
        <f>IFERROR('DON''T DELETE!'!Q188,"")</f>
        <v/>
      </c>
      <c r="G164" s="45" t="str">
        <f>IFERROR('DON''T DELETE!'!R188,"")</f>
        <v/>
      </c>
      <c r="H164" s="45" t="str">
        <f>IFERROR('DON''T DELETE!'!S188,"")</f>
        <v/>
      </c>
      <c r="I164" s="50"/>
      <c r="J164" s="45" t="str">
        <f>IFERROR('DON''T DELETE!'!T188,"")</f>
        <v/>
      </c>
      <c r="K164" s="45" t="str">
        <f>IFERROR('DON''T DELETE!'!U188,"")</f>
        <v/>
      </c>
      <c r="L164" s="45" t="str">
        <f>IFERROR('DON''T DELETE!'!V188,"")</f>
        <v/>
      </c>
    </row>
    <row r="165" spans="2:12">
      <c r="B165" s="45" t="str">
        <f>IFERROR('DON''T DELETE!'!N189,"")</f>
        <v/>
      </c>
      <c r="C165" s="45" t="str">
        <f>IFERROR('DON''T DELETE!'!O189,"")</f>
        <v/>
      </c>
      <c r="D165" s="45" t="str">
        <f>IFERROR('DON''T DELETE!'!P189,"")</f>
        <v/>
      </c>
      <c r="E165" s="50"/>
      <c r="F165" s="45" t="str">
        <f>IFERROR('DON''T DELETE!'!Q189,"")</f>
        <v/>
      </c>
      <c r="G165" s="45" t="str">
        <f>IFERROR('DON''T DELETE!'!R189,"")</f>
        <v/>
      </c>
      <c r="H165" s="45" t="str">
        <f>IFERROR('DON''T DELETE!'!S189,"")</f>
        <v/>
      </c>
      <c r="I165" s="50"/>
      <c r="J165" s="45" t="str">
        <f>IFERROR('DON''T DELETE!'!T189,"")</f>
        <v/>
      </c>
      <c r="K165" s="45" t="str">
        <f>IFERROR('DON''T DELETE!'!U189,"")</f>
        <v/>
      </c>
      <c r="L165" s="45" t="str">
        <f>IFERROR('DON''T DELETE!'!V189,"")</f>
        <v/>
      </c>
    </row>
    <row r="166" spans="2:12">
      <c r="B166" s="45" t="str">
        <f>IFERROR('DON''T DELETE!'!N190,"")</f>
        <v/>
      </c>
      <c r="C166" s="45" t="str">
        <f>IFERROR('DON''T DELETE!'!O190,"")</f>
        <v/>
      </c>
      <c r="D166" s="45" t="str">
        <f>IFERROR('DON''T DELETE!'!P190,"")</f>
        <v/>
      </c>
      <c r="E166" s="50"/>
      <c r="F166" s="45" t="str">
        <f>IFERROR('DON''T DELETE!'!Q190,"")</f>
        <v/>
      </c>
      <c r="G166" s="45" t="str">
        <f>IFERROR('DON''T DELETE!'!R190,"")</f>
        <v/>
      </c>
      <c r="H166" s="45" t="str">
        <f>IFERROR('DON''T DELETE!'!S190,"")</f>
        <v/>
      </c>
      <c r="I166" s="50"/>
      <c r="J166" s="45" t="str">
        <f>IFERROR('DON''T DELETE!'!T190,"")</f>
        <v/>
      </c>
      <c r="K166" s="45" t="str">
        <f>IFERROR('DON''T DELETE!'!U190,"")</f>
        <v/>
      </c>
      <c r="L166" s="45" t="str">
        <f>IFERROR('DON''T DELETE!'!V190,"")</f>
        <v/>
      </c>
    </row>
    <row r="167" spans="2:12">
      <c r="B167" s="45" t="str">
        <f>IFERROR('DON''T DELETE!'!N191,"")</f>
        <v/>
      </c>
      <c r="C167" s="45" t="str">
        <f>IFERROR('DON''T DELETE!'!O191,"")</f>
        <v/>
      </c>
      <c r="D167" s="45" t="str">
        <f>IFERROR('DON''T DELETE!'!P191,"")</f>
        <v/>
      </c>
      <c r="E167" s="50"/>
      <c r="F167" s="45" t="str">
        <f>IFERROR('DON''T DELETE!'!Q191,"")</f>
        <v/>
      </c>
      <c r="G167" s="45" t="str">
        <f>IFERROR('DON''T DELETE!'!R191,"")</f>
        <v/>
      </c>
      <c r="H167" s="45" t="str">
        <f>IFERROR('DON''T DELETE!'!S191,"")</f>
        <v/>
      </c>
      <c r="I167" s="50"/>
      <c r="J167" s="45" t="str">
        <f>IFERROR('DON''T DELETE!'!T191,"")</f>
        <v/>
      </c>
      <c r="K167" s="45" t="str">
        <f>IFERROR('DON''T DELETE!'!U191,"")</f>
        <v/>
      </c>
      <c r="L167" s="45" t="str">
        <f>IFERROR('DON''T DELETE!'!V191,"")</f>
        <v/>
      </c>
    </row>
    <row r="168" spans="2:12">
      <c r="B168" s="45" t="str">
        <f>IFERROR('DON''T DELETE!'!N192,"")</f>
        <v/>
      </c>
      <c r="C168" s="45" t="str">
        <f>IFERROR('DON''T DELETE!'!O192,"")</f>
        <v/>
      </c>
      <c r="D168" s="45" t="str">
        <f>IFERROR('DON''T DELETE!'!P192,"")</f>
        <v/>
      </c>
      <c r="E168" s="50"/>
      <c r="F168" s="45" t="str">
        <f>IFERROR('DON''T DELETE!'!Q192,"")</f>
        <v/>
      </c>
      <c r="G168" s="45" t="str">
        <f>IFERROR('DON''T DELETE!'!R192,"")</f>
        <v/>
      </c>
      <c r="H168" s="45" t="str">
        <f>IFERROR('DON''T DELETE!'!S192,"")</f>
        <v/>
      </c>
      <c r="I168" s="50"/>
      <c r="J168" s="45" t="str">
        <f>IFERROR('DON''T DELETE!'!T192,"")</f>
        <v/>
      </c>
      <c r="K168" s="45" t="str">
        <f>IFERROR('DON''T DELETE!'!U192,"")</f>
        <v/>
      </c>
      <c r="L168" s="45" t="str">
        <f>IFERROR('DON''T DELETE!'!V192,"")</f>
        <v/>
      </c>
    </row>
    <row r="169" spans="2:12">
      <c r="B169" s="45" t="str">
        <f>IFERROR('DON''T DELETE!'!N193,"")</f>
        <v/>
      </c>
      <c r="C169" s="45" t="str">
        <f>IFERROR('DON''T DELETE!'!O193,"")</f>
        <v/>
      </c>
      <c r="D169" s="45" t="str">
        <f>IFERROR('DON''T DELETE!'!P193,"")</f>
        <v/>
      </c>
      <c r="E169" s="50"/>
      <c r="F169" s="45" t="str">
        <f>IFERROR('DON''T DELETE!'!Q193,"")</f>
        <v/>
      </c>
      <c r="G169" s="45" t="str">
        <f>IFERROR('DON''T DELETE!'!R193,"")</f>
        <v/>
      </c>
      <c r="H169" s="45" t="str">
        <f>IFERROR('DON''T DELETE!'!S193,"")</f>
        <v/>
      </c>
      <c r="I169" s="50"/>
      <c r="J169" s="45" t="str">
        <f>IFERROR('DON''T DELETE!'!T193,"")</f>
        <v/>
      </c>
      <c r="K169" s="45" t="str">
        <f>IFERROR('DON''T DELETE!'!U193,"")</f>
        <v/>
      </c>
      <c r="L169" s="45" t="str">
        <f>IFERROR('DON''T DELETE!'!V193,"")</f>
        <v/>
      </c>
    </row>
    <row r="170" spans="2:12">
      <c r="B170" s="45" t="str">
        <f>IFERROR('DON''T DELETE!'!N194,"")</f>
        <v/>
      </c>
      <c r="C170" s="45" t="str">
        <f>IFERROR('DON''T DELETE!'!O194,"")</f>
        <v/>
      </c>
      <c r="D170" s="45" t="str">
        <f>IFERROR('DON''T DELETE!'!P194,"")</f>
        <v/>
      </c>
      <c r="E170" s="50"/>
      <c r="F170" s="45" t="str">
        <f>IFERROR('DON''T DELETE!'!Q194,"")</f>
        <v/>
      </c>
      <c r="G170" s="45" t="str">
        <f>IFERROR('DON''T DELETE!'!R194,"")</f>
        <v/>
      </c>
      <c r="H170" s="45" t="str">
        <f>IFERROR('DON''T DELETE!'!S194,"")</f>
        <v/>
      </c>
      <c r="I170" s="50"/>
      <c r="J170" s="45" t="str">
        <f>IFERROR('DON''T DELETE!'!T194,"")</f>
        <v/>
      </c>
      <c r="K170" s="45" t="str">
        <f>IFERROR('DON''T DELETE!'!U194,"")</f>
        <v/>
      </c>
      <c r="L170" s="45" t="str">
        <f>IFERROR('DON''T DELETE!'!V194,"")</f>
        <v/>
      </c>
    </row>
    <row r="171" spans="2:12">
      <c r="B171" s="45" t="str">
        <f>IFERROR('DON''T DELETE!'!N195,"")</f>
        <v/>
      </c>
      <c r="C171" s="45" t="str">
        <f>IFERROR('DON''T DELETE!'!O195,"")</f>
        <v/>
      </c>
      <c r="D171" s="45" t="str">
        <f>IFERROR('DON''T DELETE!'!P195,"")</f>
        <v/>
      </c>
      <c r="E171" s="50"/>
      <c r="F171" s="45" t="str">
        <f>IFERROR('DON''T DELETE!'!Q195,"")</f>
        <v/>
      </c>
      <c r="G171" s="45" t="str">
        <f>IFERROR('DON''T DELETE!'!R195,"")</f>
        <v/>
      </c>
      <c r="H171" s="45" t="str">
        <f>IFERROR('DON''T DELETE!'!S195,"")</f>
        <v/>
      </c>
      <c r="I171" s="50"/>
      <c r="J171" s="45" t="str">
        <f>IFERROR('DON''T DELETE!'!T195,"")</f>
        <v/>
      </c>
      <c r="K171" s="45" t="str">
        <f>IFERROR('DON''T DELETE!'!U195,"")</f>
        <v/>
      </c>
      <c r="L171" s="45" t="str">
        <f>IFERROR('DON''T DELETE!'!V195,"")</f>
        <v/>
      </c>
    </row>
    <row r="172" spans="2:12">
      <c r="B172" s="45" t="str">
        <f>IFERROR('DON''T DELETE!'!N196,"")</f>
        <v/>
      </c>
      <c r="C172" s="45" t="str">
        <f>IFERROR('DON''T DELETE!'!O196,"")</f>
        <v/>
      </c>
      <c r="D172" s="45" t="str">
        <f>IFERROR('DON''T DELETE!'!P196,"")</f>
        <v/>
      </c>
      <c r="E172" s="50"/>
      <c r="F172" s="45" t="str">
        <f>IFERROR('DON''T DELETE!'!Q196,"")</f>
        <v/>
      </c>
      <c r="G172" s="45" t="str">
        <f>IFERROR('DON''T DELETE!'!R196,"")</f>
        <v/>
      </c>
      <c r="H172" s="45" t="str">
        <f>IFERROR('DON''T DELETE!'!S196,"")</f>
        <v/>
      </c>
      <c r="I172" s="50"/>
      <c r="J172" s="45" t="str">
        <f>IFERROR('DON''T DELETE!'!T196,"")</f>
        <v/>
      </c>
      <c r="K172" s="45" t="str">
        <f>IFERROR('DON''T DELETE!'!U196,"")</f>
        <v/>
      </c>
      <c r="L172" s="45" t="str">
        <f>IFERROR('DON''T DELETE!'!V196,"")</f>
        <v/>
      </c>
    </row>
    <row r="173" spans="2:12">
      <c r="B173" s="45" t="str">
        <f>IFERROR('DON''T DELETE!'!N197,"")</f>
        <v/>
      </c>
      <c r="C173" s="45" t="str">
        <f>IFERROR('DON''T DELETE!'!O197,"")</f>
        <v/>
      </c>
      <c r="D173" s="45" t="str">
        <f>IFERROR('DON''T DELETE!'!P197,"")</f>
        <v/>
      </c>
      <c r="E173" s="50"/>
      <c r="F173" s="45" t="str">
        <f>IFERROR('DON''T DELETE!'!Q197,"")</f>
        <v/>
      </c>
      <c r="G173" s="45" t="str">
        <f>IFERROR('DON''T DELETE!'!R197,"")</f>
        <v/>
      </c>
      <c r="H173" s="45" t="str">
        <f>IFERROR('DON''T DELETE!'!S197,"")</f>
        <v/>
      </c>
      <c r="I173" s="50"/>
      <c r="J173" s="45" t="str">
        <f>IFERROR('DON''T DELETE!'!T197,"")</f>
        <v/>
      </c>
      <c r="K173" s="45" t="str">
        <f>IFERROR('DON''T DELETE!'!U197,"")</f>
        <v/>
      </c>
      <c r="L173" s="45" t="str">
        <f>IFERROR('DON''T DELETE!'!V197,"")</f>
        <v/>
      </c>
    </row>
    <row r="174" spans="2:12">
      <c r="B174" s="45" t="str">
        <f>IFERROR('DON''T DELETE!'!N198,"")</f>
        <v/>
      </c>
      <c r="C174" s="45" t="str">
        <f>IFERROR('DON''T DELETE!'!O198,"")</f>
        <v/>
      </c>
      <c r="D174" s="45" t="str">
        <f>IFERROR('DON''T DELETE!'!P198,"")</f>
        <v/>
      </c>
      <c r="E174" s="50"/>
      <c r="F174" s="45" t="str">
        <f>IFERROR('DON''T DELETE!'!Q198,"")</f>
        <v/>
      </c>
      <c r="G174" s="45" t="str">
        <f>IFERROR('DON''T DELETE!'!R198,"")</f>
        <v/>
      </c>
      <c r="H174" s="45" t="str">
        <f>IFERROR('DON''T DELETE!'!S198,"")</f>
        <v/>
      </c>
      <c r="I174" s="50"/>
      <c r="J174" s="45" t="str">
        <f>IFERROR('DON''T DELETE!'!T198,"")</f>
        <v/>
      </c>
      <c r="K174" s="45" t="str">
        <f>IFERROR('DON''T DELETE!'!U198,"")</f>
        <v/>
      </c>
      <c r="L174" s="45" t="str">
        <f>IFERROR('DON''T DELETE!'!V198,"")</f>
        <v/>
      </c>
    </row>
    <row r="175" spans="2:12">
      <c r="B175" s="45" t="str">
        <f>IFERROR('DON''T DELETE!'!N199,"")</f>
        <v/>
      </c>
      <c r="C175" s="45" t="str">
        <f>IFERROR('DON''T DELETE!'!O199,"")</f>
        <v/>
      </c>
      <c r="D175" s="45" t="str">
        <f>IFERROR('DON''T DELETE!'!P199,"")</f>
        <v/>
      </c>
      <c r="E175" s="50"/>
      <c r="F175" s="45" t="str">
        <f>IFERROR('DON''T DELETE!'!Q199,"")</f>
        <v/>
      </c>
      <c r="G175" s="45" t="str">
        <f>IFERROR('DON''T DELETE!'!R199,"")</f>
        <v/>
      </c>
      <c r="H175" s="45" t="str">
        <f>IFERROR('DON''T DELETE!'!S199,"")</f>
        <v/>
      </c>
      <c r="I175" s="50"/>
      <c r="J175" s="45" t="str">
        <f>IFERROR('DON''T DELETE!'!T199,"")</f>
        <v/>
      </c>
      <c r="K175" s="45" t="str">
        <f>IFERROR('DON''T DELETE!'!U199,"")</f>
        <v/>
      </c>
      <c r="L175" s="45" t="str">
        <f>IFERROR('DON''T DELETE!'!V199,"")</f>
        <v/>
      </c>
    </row>
    <row r="176" spans="2:12">
      <c r="B176" s="45" t="str">
        <f>IFERROR('DON''T DELETE!'!N200,"")</f>
        <v/>
      </c>
      <c r="C176" s="45" t="str">
        <f>IFERROR('DON''T DELETE!'!O200,"")</f>
        <v/>
      </c>
      <c r="D176" s="45" t="str">
        <f>IFERROR('DON''T DELETE!'!P200,"")</f>
        <v/>
      </c>
      <c r="E176" s="50"/>
      <c r="F176" s="45" t="str">
        <f>IFERROR('DON''T DELETE!'!Q200,"")</f>
        <v/>
      </c>
      <c r="G176" s="45" t="str">
        <f>IFERROR('DON''T DELETE!'!R200,"")</f>
        <v/>
      </c>
      <c r="H176" s="45" t="str">
        <f>IFERROR('DON''T DELETE!'!S200,"")</f>
        <v/>
      </c>
      <c r="I176" s="50"/>
      <c r="J176" s="45" t="str">
        <f>IFERROR('DON''T DELETE!'!T200,"")</f>
        <v/>
      </c>
      <c r="K176" s="45" t="str">
        <f>IFERROR('DON''T DELETE!'!U200,"")</f>
        <v/>
      </c>
      <c r="L176" s="45" t="str">
        <f>IFERROR('DON''T DELETE!'!V200,"")</f>
        <v/>
      </c>
    </row>
  </sheetData>
  <mergeCells count="6">
    <mergeCell ref="F2:H2"/>
    <mergeCell ref="B2:D2"/>
    <mergeCell ref="J2:L2"/>
    <mergeCell ref="B1:C1"/>
    <mergeCell ref="F1:G1"/>
    <mergeCell ref="J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3</vt:i4>
      </vt:variant>
      <vt:variant>
        <vt:lpstr>Named Ranges</vt:lpstr>
      </vt:variant>
      <vt:variant>
        <vt:i4>3</vt:i4>
      </vt:variant>
    </vt:vector>
  </HeadingPairs>
  <TitlesOfParts>
    <vt:vector size="13" baseType="lpstr">
      <vt:lpstr>Complete</vt:lpstr>
      <vt:lpstr>Constraints</vt:lpstr>
      <vt:lpstr>Life Stage=Veteran</vt:lpstr>
      <vt:lpstr>RAW DATA</vt:lpstr>
      <vt:lpstr>DON'T DELETE!</vt:lpstr>
      <vt:lpstr>Workings</vt:lpstr>
      <vt:lpstr>Work Priorities</vt:lpstr>
      <vt:lpstr>Category chart</vt:lpstr>
      <vt:lpstr>Age Distribution Chart</vt:lpstr>
      <vt:lpstr>Species distribution</vt:lpstr>
      <vt:lpstr>Complete!Print_Area</vt:lpstr>
      <vt:lpstr>Constraints!Print_Area</vt:lpstr>
      <vt:lpstr>Complete!Print_Titles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Dore</dc:creator>
  <cp:lastModifiedBy>paul brodin</cp:lastModifiedBy>
  <cp:lastPrinted>2018-01-08T14:04:26Z</cp:lastPrinted>
  <dcterms:created xsi:type="dcterms:W3CDTF">2012-09-24T15:52:01Z</dcterms:created>
  <dcterms:modified xsi:type="dcterms:W3CDTF">2018-06-25T15:19:02Z</dcterms:modified>
</cp:coreProperties>
</file>